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6" i="1" l="1"/>
  <c r="I12" i="1"/>
  <c r="F19" i="1" l="1"/>
  <c r="G19" i="1"/>
  <c r="H19" i="1"/>
  <c r="I19" i="1"/>
  <c r="J19" i="1"/>
  <c r="E19" i="1"/>
  <c r="G15" i="1" l="1"/>
  <c r="G46" i="1"/>
  <c r="G14" i="1"/>
  <c r="F16" i="1"/>
  <c r="G16" i="1"/>
  <c r="H16" i="1"/>
  <c r="J16" i="1"/>
  <c r="K16" i="1"/>
  <c r="E16" i="1"/>
  <c r="K27" i="1" l="1"/>
  <c r="F27" i="1"/>
  <c r="G27" i="1"/>
  <c r="H27" i="1"/>
  <c r="I27" i="1"/>
  <c r="J27" i="1"/>
  <c r="E27" i="1"/>
  <c r="F40" i="1" l="1"/>
  <c r="G40" i="1"/>
  <c r="H40" i="1"/>
  <c r="I40" i="1"/>
  <c r="J40" i="1"/>
  <c r="K40" i="1"/>
  <c r="E40" i="1"/>
  <c r="F33" i="1"/>
  <c r="G33" i="1"/>
  <c r="H33" i="1"/>
  <c r="I33" i="1"/>
  <c r="J33" i="1"/>
  <c r="K33" i="1"/>
  <c r="E33" i="1"/>
  <c r="F56" i="1"/>
  <c r="F55" i="1" s="1"/>
  <c r="G56" i="1"/>
  <c r="G55" i="1" s="1"/>
  <c r="H56" i="1"/>
  <c r="H55" i="1" s="1"/>
  <c r="I56" i="1"/>
  <c r="I55" i="1" s="1"/>
  <c r="J56" i="1"/>
  <c r="J55" i="1" s="1"/>
  <c r="K56" i="1"/>
  <c r="K55" i="1" s="1"/>
  <c r="E56" i="1"/>
  <c r="E55" i="1" s="1"/>
  <c r="F13" i="1"/>
  <c r="F12" i="1" s="1"/>
  <c r="G13" i="1"/>
  <c r="G12" i="1" s="1"/>
  <c r="H13" i="1"/>
  <c r="H12" i="1" s="1"/>
  <c r="I13" i="1"/>
  <c r="J13" i="1"/>
  <c r="J12" i="1" s="1"/>
  <c r="K13" i="1"/>
  <c r="K12" i="1" s="1"/>
  <c r="E13" i="1"/>
  <c r="E12" i="1" s="1"/>
  <c r="F8" i="1" l="1"/>
  <c r="G8" i="1"/>
  <c r="H8" i="1"/>
  <c r="I8" i="1"/>
  <c r="J8" i="1"/>
  <c r="K8" i="1"/>
  <c r="E8" i="1"/>
  <c r="K19" i="1" l="1"/>
  <c r="K52" i="1" l="1"/>
  <c r="F52" i="1"/>
  <c r="G52" i="1"/>
  <c r="H52" i="1"/>
  <c r="I52" i="1"/>
  <c r="J52" i="1"/>
  <c r="E52" i="1"/>
  <c r="F51" i="1" l="1"/>
  <c r="G51" i="1"/>
  <c r="H51" i="1"/>
  <c r="J51" i="1"/>
  <c r="K51" i="1"/>
  <c r="E51" i="1"/>
  <c r="I51" i="1"/>
  <c r="F18" i="1"/>
  <c r="G18" i="1"/>
  <c r="H18" i="1"/>
  <c r="J18" i="1"/>
  <c r="K18" i="1"/>
  <c r="E18" i="1"/>
  <c r="I18" i="1"/>
  <c r="F48" i="1" l="1"/>
  <c r="G48" i="1"/>
  <c r="H48" i="1"/>
  <c r="I48" i="1"/>
  <c r="J48" i="1"/>
  <c r="K48" i="1"/>
  <c r="E48" i="1"/>
  <c r="F45" i="1"/>
  <c r="G45" i="1"/>
  <c r="H45" i="1"/>
  <c r="I45" i="1"/>
  <c r="I44" i="1" s="1"/>
  <c r="J45" i="1"/>
  <c r="K45" i="1"/>
  <c r="E45" i="1"/>
  <c r="F42" i="1"/>
  <c r="F39" i="1" s="1"/>
  <c r="G42" i="1"/>
  <c r="G39" i="1" s="1"/>
  <c r="H42" i="1"/>
  <c r="H39" i="1" s="1"/>
  <c r="I42" i="1"/>
  <c r="I39" i="1" s="1"/>
  <c r="J42" i="1"/>
  <c r="J39" i="1" s="1"/>
  <c r="K42" i="1"/>
  <c r="K39" i="1" s="1"/>
  <c r="E42" i="1"/>
  <c r="E39" i="1" s="1"/>
  <c r="F37" i="1"/>
  <c r="F32" i="1" s="1"/>
  <c r="G37" i="1"/>
  <c r="G32" i="1" s="1"/>
  <c r="H37" i="1"/>
  <c r="I37" i="1"/>
  <c r="I32" i="1" s="1"/>
  <c r="J37" i="1"/>
  <c r="J32" i="1" s="1"/>
  <c r="K37" i="1"/>
  <c r="K32" i="1" s="1"/>
  <c r="E37" i="1"/>
  <c r="E32" i="1" s="1"/>
  <c r="H32" i="1"/>
  <c r="F24" i="1"/>
  <c r="G24" i="1"/>
  <c r="H24" i="1"/>
  <c r="I24" i="1"/>
  <c r="J24" i="1"/>
  <c r="K24" i="1"/>
  <c r="E24" i="1"/>
  <c r="H44" i="1" l="1"/>
  <c r="G44" i="1"/>
  <c r="E44" i="1"/>
  <c r="K44" i="1"/>
  <c r="J44" i="1"/>
  <c r="F44" i="1"/>
  <c r="F26" i="1"/>
  <c r="G26" i="1"/>
  <c r="H26" i="1"/>
  <c r="I26" i="1"/>
  <c r="J26" i="1"/>
  <c r="K26" i="1"/>
  <c r="E26" i="1"/>
  <c r="F23" i="1"/>
  <c r="G23" i="1"/>
  <c r="H23" i="1"/>
  <c r="I23" i="1"/>
  <c r="J23" i="1"/>
  <c r="K23" i="1"/>
  <c r="E23" i="1"/>
  <c r="F7" i="1"/>
  <c r="G7" i="1"/>
  <c r="H7" i="1"/>
  <c r="I7" i="1"/>
  <c r="J7" i="1"/>
  <c r="K7" i="1"/>
  <c r="E7" i="1"/>
  <c r="I58" i="1" l="1"/>
  <c r="E58" i="1"/>
  <c r="H58" i="1"/>
  <c r="K58" i="1"/>
  <c r="G58" i="1"/>
  <c r="J58" i="1"/>
  <c r="F58" i="1"/>
</calcChain>
</file>

<file path=xl/sharedStrings.xml><?xml version="1.0" encoding="utf-8"?>
<sst xmlns="http://schemas.openxmlformats.org/spreadsheetml/2006/main" count="70" uniqueCount="69">
  <si>
    <t>Wykaz zadań inwestycyjnych planowanych do realizacji w 2016 roku</t>
  </si>
  <si>
    <t>Dział</t>
  </si>
  <si>
    <t>Rozdział</t>
  </si>
  <si>
    <t xml:space="preserve">Nazwa działu oraz nazwa zadania i lokalizacja </t>
  </si>
  <si>
    <t>Wartość inwestycji</t>
  </si>
  <si>
    <t>Dotychczas poniesione nakłady</t>
  </si>
  <si>
    <t xml:space="preserve">Wydatki na zadania zaplanowane do realizacji w 2016 r. </t>
  </si>
  <si>
    <t>w tym:</t>
  </si>
  <si>
    <t>Środki własne</t>
  </si>
  <si>
    <t>Dotacje z budżetu państwa</t>
  </si>
  <si>
    <t>Dotacje z funduszy celowych i unijnych</t>
  </si>
  <si>
    <t xml:space="preserve">Kredyty i pożyczki bankowe </t>
  </si>
  <si>
    <t xml:space="preserve">Budowa kilku krótkich odcinków sieci wodociągowych </t>
  </si>
  <si>
    <t>010</t>
  </si>
  <si>
    <t>01010</t>
  </si>
  <si>
    <t>Budowa sieci wodociągowej w miejscowości Lipin</t>
  </si>
  <si>
    <t>Zakupy inwestycyjne na potrzeby Urzędu Gminy Radwanice</t>
  </si>
  <si>
    <t>Zakup klimatyzatorów do budynki strażnicy OSP w Radwanicech (fundusz sołecki)</t>
  </si>
  <si>
    <t>Budowa kilku krótkich odcinków sieci kanalizacyjnej</t>
  </si>
  <si>
    <t>Zakup wiaty biesiadnej do Radwanic (fundusz sołecki)</t>
  </si>
  <si>
    <t>Rolnictwo i łowiectwo</t>
  </si>
  <si>
    <t xml:space="preserve">Administracja publiczna </t>
  </si>
  <si>
    <t>Oświata i wychowanie</t>
  </si>
  <si>
    <t>Pomoc społeczna</t>
  </si>
  <si>
    <t xml:space="preserve">Gospodarka komunalna i ochrona środowiska </t>
  </si>
  <si>
    <t>Razem</t>
  </si>
  <si>
    <t>Transport i łączność</t>
  </si>
  <si>
    <t>Zakup wyposażenia stołówki szkolnej (Zespół Szkolno-Przedszkolny w Radwanicach)</t>
  </si>
  <si>
    <t xml:space="preserve">Remont budynku na potrzeby Gminnego Ośrodka Pomocy Społecznej w Radwanicach </t>
  </si>
  <si>
    <t>Zakup kosiarki samojezdnej dla sołectwa Sieroszowice (fundusz sołecki)</t>
  </si>
  <si>
    <t>Remont sanitariatów w Zespole Szkolno-Przedszkolnym w Radwanicach i Szkole Podstawowej w Buczynie</t>
  </si>
  <si>
    <t xml:space="preserve">Remont oczyszczalni ścieków w Radwanicach </t>
  </si>
  <si>
    <t>Bezpieczeństwo publiczne i ochrona przeciwpożarowa</t>
  </si>
  <si>
    <t>Paragraf</t>
  </si>
  <si>
    <t>6050</t>
  </si>
  <si>
    <t>Infrastruktura wodociągowa i sanitacyjna wsi</t>
  </si>
  <si>
    <t>Drogi publiczne gminne</t>
  </si>
  <si>
    <t>Urzędy gmin</t>
  </si>
  <si>
    <t>Ochotnicze straże pożarne</t>
  </si>
  <si>
    <t>Szkoły podstawowe</t>
  </si>
  <si>
    <t>Stołówki szkolne i przedszkolne</t>
  </si>
  <si>
    <t xml:space="preserve">Ośrodki pomocy społecznej </t>
  </si>
  <si>
    <t>Gospodarka ściekowa i ochrona wód</t>
  </si>
  <si>
    <t xml:space="preserve">Pozostała działalność </t>
  </si>
  <si>
    <t>Budowa sieci wodociągowej w miejscowości Przesieczna</t>
  </si>
  <si>
    <t>Zakup działek przeznaczonych pod przepompownie ścieków</t>
  </si>
  <si>
    <t>Gospodarka mieszkaniowa</t>
  </si>
  <si>
    <t>Gospodarka gruntami i nieruchomościami</t>
  </si>
  <si>
    <t>Kultura i ochrona dziedzictwa narodowego</t>
  </si>
  <si>
    <t>Domy i ośrodki kultury, świetlice i kluby</t>
  </si>
  <si>
    <t>Remont świetlicy wiejskiej w Przesiecznej</t>
  </si>
  <si>
    <t>Remont dachu i budynku Gminnego Ośrodka Kultury w Radwanicach</t>
  </si>
  <si>
    <t>Zakup działki zabudowanej w miejscowości Łagoszów Wielki</t>
  </si>
  <si>
    <t xml:space="preserve">Budowa drogi w Przesiecznej </t>
  </si>
  <si>
    <t xml:space="preserve">Kultura fizyczna </t>
  </si>
  <si>
    <t xml:space="preserve">Pozostała działaność </t>
  </si>
  <si>
    <t xml:space="preserve">Zakup i montaż siedzisk na boisko sportowe w Radwanicach </t>
  </si>
  <si>
    <t xml:space="preserve">Zakup i montaż ogrodzenia budynku strażnicy OSP w Radwanicach (fundusz sołecki) </t>
  </si>
  <si>
    <t>Świadczenie wychowawcze</t>
  </si>
  <si>
    <t xml:space="preserve">Usuwanie skutków klęsk żywiołowych </t>
  </si>
  <si>
    <t>Przebudowa drogi gminnej w Drożowie</t>
  </si>
  <si>
    <t>Budowa drogi ul. Jana Pawła II                                        w Radwanicach (wraz z budową kanalizacji sanitarnej w Radwanicach i Lipinie)</t>
  </si>
  <si>
    <t xml:space="preserve">Zakup bramy wjazdowej do strażnicy OSP                                       w Buczynie </t>
  </si>
  <si>
    <t xml:space="preserve">Zakup bramy wjazdowej do strażnicy OSP                             w Jakubowie </t>
  </si>
  <si>
    <t xml:space="preserve">Zakup traktora - kosiarki z koszem                                    na potrzeby Szkoły Podstawowej w Buczynie </t>
  </si>
  <si>
    <t>Zakup urządzeń do organizacji placu zabaw przy szkole (Zespół Szkolno-Przedszkolny                                      w Radwanicach)</t>
  </si>
  <si>
    <t xml:space="preserve">Zakup sprzętu komputerowego na potrzeby Gminnego Ośrodka Pomocy Społecznej                                        w Radwanicach </t>
  </si>
  <si>
    <t>Zakup działek w Lipinie (świetlica wiejska)</t>
  </si>
  <si>
    <t>Załącznik nr 3 do Uchwały Nr XV/87/16 Rady Gminy w Radwanicach z dnia 17 października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</si>
</sst>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wrapText="1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4" fontId="2" fillId="0" borderId="23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left" vertical="center"/>
    </xf>
    <xf numFmtId="4" fontId="1" fillId="0" borderId="21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wrapText="1"/>
    </xf>
    <xf numFmtId="4" fontId="2" fillId="0" borderId="2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/>
    <xf numFmtId="0" fontId="1" fillId="0" borderId="17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31" zoomScaleNormal="100" workbookViewId="0">
      <selection activeCell="E57" sqref="E57"/>
    </sheetView>
  </sheetViews>
  <sheetFormatPr defaultRowHeight="12.75" x14ac:dyDescent="0.2"/>
  <cols>
    <col min="1" max="1" width="4.5703125" style="1" bestFit="1" customWidth="1"/>
    <col min="2" max="2" width="7.140625" style="1" bestFit="1" customWidth="1"/>
    <col min="3" max="3" width="7.140625" style="1" customWidth="1"/>
    <col min="4" max="4" width="36.28515625" style="1" customWidth="1"/>
    <col min="5" max="5" width="11.28515625" style="1" customWidth="1"/>
    <col min="6" max="6" width="9.28515625" style="1" customWidth="1"/>
    <col min="7" max="7" width="11.42578125" style="1" customWidth="1"/>
    <col min="8" max="8" width="11" style="1" customWidth="1"/>
    <col min="9" max="9" width="11.28515625" style="1" bestFit="1" customWidth="1"/>
    <col min="10" max="10" width="10.140625" style="1" customWidth="1"/>
    <col min="11" max="11" width="11.140625" style="1" customWidth="1"/>
    <col min="12" max="16384" width="9.140625" style="1"/>
  </cols>
  <sheetData>
    <row r="1" spans="1:12" x14ac:dyDescent="0.2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3" spans="1:12" ht="24.75" customHeight="1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ht="34.5" customHeight="1" thickBot="1" x14ac:dyDescent="0.25"/>
    <row r="5" spans="1:12" ht="15" customHeight="1" x14ac:dyDescent="0.2">
      <c r="A5" s="85" t="s">
        <v>1</v>
      </c>
      <c r="B5" s="87" t="s">
        <v>2</v>
      </c>
      <c r="C5" s="90" t="s">
        <v>33</v>
      </c>
      <c r="D5" s="87" t="s">
        <v>3</v>
      </c>
      <c r="E5" s="87" t="s">
        <v>4</v>
      </c>
      <c r="F5" s="87" t="s">
        <v>5</v>
      </c>
      <c r="G5" s="87" t="s">
        <v>6</v>
      </c>
      <c r="H5" s="87" t="s">
        <v>7</v>
      </c>
      <c r="I5" s="87"/>
      <c r="J5" s="87"/>
      <c r="K5" s="89"/>
      <c r="L5" s="2"/>
    </row>
    <row r="6" spans="1:12" ht="51.75" thickBot="1" x14ac:dyDescent="0.25">
      <c r="A6" s="86"/>
      <c r="B6" s="88"/>
      <c r="C6" s="91"/>
      <c r="D6" s="88"/>
      <c r="E6" s="88"/>
      <c r="F6" s="88"/>
      <c r="G6" s="88"/>
      <c r="H6" s="7" t="s">
        <v>8</v>
      </c>
      <c r="I6" s="7" t="s">
        <v>9</v>
      </c>
      <c r="J6" s="7" t="s">
        <v>10</v>
      </c>
      <c r="K6" s="8" t="s">
        <v>11</v>
      </c>
      <c r="L6" s="2"/>
    </row>
    <row r="7" spans="1:12" s="4" customFormat="1" ht="13.5" thickBot="1" x14ac:dyDescent="0.25">
      <c r="A7" s="33" t="s">
        <v>13</v>
      </c>
      <c r="B7" s="34"/>
      <c r="C7" s="34"/>
      <c r="D7" s="35" t="s">
        <v>20</v>
      </c>
      <c r="E7" s="36">
        <f t="shared" ref="E7:K7" si="0">SUM(E9:E11)</f>
        <v>890000</v>
      </c>
      <c r="F7" s="36">
        <f t="shared" si="0"/>
        <v>0</v>
      </c>
      <c r="G7" s="36">
        <f t="shared" si="0"/>
        <v>890000</v>
      </c>
      <c r="H7" s="36">
        <f t="shared" si="0"/>
        <v>890000</v>
      </c>
      <c r="I7" s="36">
        <f t="shared" si="0"/>
        <v>0</v>
      </c>
      <c r="J7" s="36">
        <f t="shared" si="0"/>
        <v>0</v>
      </c>
      <c r="K7" s="37">
        <f t="shared" si="0"/>
        <v>0</v>
      </c>
      <c r="L7" s="3"/>
    </row>
    <row r="8" spans="1:12" s="4" customFormat="1" ht="25.5" x14ac:dyDescent="0.2">
      <c r="A8" s="70"/>
      <c r="B8" s="38" t="s">
        <v>14</v>
      </c>
      <c r="C8" s="57"/>
      <c r="D8" s="39" t="s">
        <v>35</v>
      </c>
      <c r="E8" s="40">
        <f t="shared" ref="E8:K8" si="1">SUM(E9:E11)</f>
        <v>890000</v>
      </c>
      <c r="F8" s="40">
        <f t="shared" si="1"/>
        <v>0</v>
      </c>
      <c r="G8" s="40">
        <f t="shared" si="1"/>
        <v>890000</v>
      </c>
      <c r="H8" s="40">
        <f t="shared" si="1"/>
        <v>890000</v>
      </c>
      <c r="I8" s="40">
        <f t="shared" si="1"/>
        <v>0</v>
      </c>
      <c r="J8" s="40">
        <f t="shared" si="1"/>
        <v>0</v>
      </c>
      <c r="K8" s="41">
        <f t="shared" si="1"/>
        <v>0</v>
      </c>
      <c r="L8" s="3"/>
    </row>
    <row r="9" spans="1:12" ht="25.5" x14ac:dyDescent="0.2">
      <c r="A9" s="71"/>
      <c r="B9" s="92"/>
      <c r="C9" s="55" t="s">
        <v>34</v>
      </c>
      <c r="D9" s="5" t="s">
        <v>12</v>
      </c>
      <c r="E9" s="11">
        <v>150000</v>
      </c>
      <c r="F9" s="11">
        <v>0</v>
      </c>
      <c r="G9" s="11">
        <v>150000</v>
      </c>
      <c r="H9" s="11">
        <v>150000</v>
      </c>
      <c r="I9" s="11">
        <v>0</v>
      </c>
      <c r="J9" s="11">
        <v>0</v>
      </c>
      <c r="K9" s="12">
        <v>0</v>
      </c>
    </row>
    <row r="10" spans="1:12" ht="24.75" customHeight="1" x14ac:dyDescent="0.2">
      <c r="A10" s="71"/>
      <c r="B10" s="93"/>
      <c r="C10" s="56" t="s">
        <v>34</v>
      </c>
      <c r="D10" s="20" t="s">
        <v>15</v>
      </c>
      <c r="E10" s="21">
        <v>500000</v>
      </c>
      <c r="F10" s="21">
        <v>0</v>
      </c>
      <c r="G10" s="21">
        <v>500000</v>
      </c>
      <c r="H10" s="21">
        <v>500000</v>
      </c>
      <c r="I10" s="21">
        <v>0</v>
      </c>
      <c r="J10" s="21">
        <v>0</v>
      </c>
      <c r="K10" s="22">
        <v>0</v>
      </c>
    </row>
    <row r="11" spans="1:12" ht="26.25" thickBot="1" x14ac:dyDescent="0.25">
      <c r="A11" s="72"/>
      <c r="B11" s="94"/>
      <c r="C11" s="15">
        <v>6050</v>
      </c>
      <c r="D11" s="16" t="s">
        <v>44</v>
      </c>
      <c r="E11" s="17">
        <v>240000</v>
      </c>
      <c r="F11" s="17">
        <v>0</v>
      </c>
      <c r="G11" s="17">
        <v>240000</v>
      </c>
      <c r="H11" s="17">
        <v>240000</v>
      </c>
      <c r="I11" s="17">
        <v>0</v>
      </c>
      <c r="J11" s="17">
        <v>0</v>
      </c>
      <c r="K11" s="18">
        <v>0</v>
      </c>
    </row>
    <row r="12" spans="1:12" s="4" customFormat="1" ht="13.5" thickBot="1" x14ac:dyDescent="0.25">
      <c r="A12" s="43">
        <v>600</v>
      </c>
      <c r="B12" s="44"/>
      <c r="C12" s="44"/>
      <c r="D12" s="45" t="s">
        <v>26</v>
      </c>
      <c r="E12" s="46">
        <f>E13+E16</f>
        <v>2342688</v>
      </c>
      <c r="F12" s="46">
        <f t="shared" ref="F12:K12" si="2">F13+F16</f>
        <v>30000</v>
      </c>
      <c r="G12" s="46">
        <f t="shared" si="2"/>
        <v>2312688</v>
      </c>
      <c r="H12" s="46">
        <f t="shared" si="2"/>
        <v>1193538</v>
      </c>
      <c r="I12" s="46">
        <f>I13+I16</f>
        <v>1059550</v>
      </c>
      <c r="J12" s="46">
        <f t="shared" si="2"/>
        <v>29800</v>
      </c>
      <c r="K12" s="47">
        <f t="shared" si="2"/>
        <v>29800</v>
      </c>
    </row>
    <row r="13" spans="1:12" s="4" customFormat="1" x14ac:dyDescent="0.2">
      <c r="A13" s="75"/>
      <c r="B13" s="29">
        <v>60016</v>
      </c>
      <c r="C13" s="29"/>
      <c r="D13" s="30" t="s">
        <v>36</v>
      </c>
      <c r="E13" s="31">
        <f>SUM(E14:E15)</f>
        <v>1442688</v>
      </c>
      <c r="F13" s="31">
        <f t="shared" ref="F13:K13" si="3">SUM(F14:F15)</f>
        <v>30000</v>
      </c>
      <c r="G13" s="31">
        <f t="shared" si="3"/>
        <v>1412688</v>
      </c>
      <c r="H13" s="31">
        <f t="shared" si="3"/>
        <v>893538</v>
      </c>
      <c r="I13" s="31">
        <f t="shared" si="3"/>
        <v>459550</v>
      </c>
      <c r="J13" s="31">
        <f t="shared" si="3"/>
        <v>29800</v>
      </c>
      <c r="K13" s="32">
        <f t="shared" si="3"/>
        <v>29800</v>
      </c>
    </row>
    <row r="14" spans="1:12" ht="15" customHeight="1" x14ac:dyDescent="0.2">
      <c r="A14" s="76"/>
      <c r="B14" s="77"/>
      <c r="C14" s="63">
        <v>6050</v>
      </c>
      <c r="D14" s="20" t="s">
        <v>53</v>
      </c>
      <c r="E14" s="21">
        <v>405550</v>
      </c>
      <c r="F14" s="21">
        <v>0</v>
      </c>
      <c r="G14" s="21">
        <f>335550+70000</f>
        <v>405550</v>
      </c>
      <c r="H14" s="21">
        <v>268000</v>
      </c>
      <c r="I14" s="21">
        <v>137550</v>
      </c>
      <c r="J14" s="21">
        <v>0</v>
      </c>
      <c r="K14" s="22">
        <v>0</v>
      </c>
    </row>
    <row r="15" spans="1:12" ht="39" customHeight="1" x14ac:dyDescent="0.2">
      <c r="A15" s="76"/>
      <c r="B15" s="78"/>
      <c r="C15" s="63">
        <v>6050</v>
      </c>
      <c r="D15" s="20" t="s">
        <v>61</v>
      </c>
      <c r="E15" s="21">
        <v>1037138</v>
      </c>
      <c r="F15" s="21">
        <v>30000</v>
      </c>
      <c r="G15" s="21">
        <f>SUM(H15:K15)</f>
        <v>1007138</v>
      </c>
      <c r="H15" s="21">
        <v>625538</v>
      </c>
      <c r="I15" s="21">
        <v>322000</v>
      </c>
      <c r="J15" s="21">
        <v>29800</v>
      </c>
      <c r="K15" s="22">
        <v>29800</v>
      </c>
    </row>
    <row r="16" spans="1:12" s="4" customFormat="1" ht="15.75" customHeight="1" x14ac:dyDescent="0.2">
      <c r="A16" s="76"/>
      <c r="B16" s="10">
        <v>60078</v>
      </c>
      <c r="C16" s="10"/>
      <c r="D16" s="6" t="s">
        <v>59</v>
      </c>
      <c r="E16" s="13">
        <f>E17</f>
        <v>900000</v>
      </c>
      <c r="F16" s="13">
        <f t="shared" ref="F16:K16" si="4">F17</f>
        <v>0</v>
      </c>
      <c r="G16" s="13">
        <f t="shared" si="4"/>
        <v>900000</v>
      </c>
      <c r="H16" s="13">
        <f t="shared" si="4"/>
        <v>300000</v>
      </c>
      <c r="I16" s="13">
        <f>I17</f>
        <v>600000</v>
      </c>
      <c r="J16" s="13">
        <f t="shared" si="4"/>
        <v>0</v>
      </c>
      <c r="K16" s="14">
        <f t="shared" si="4"/>
        <v>0</v>
      </c>
    </row>
    <row r="17" spans="1:11" ht="15.75" customHeight="1" thickBot="1" x14ac:dyDescent="0.25">
      <c r="A17" s="74"/>
      <c r="B17" s="65"/>
      <c r="C17" s="15">
        <v>6050</v>
      </c>
      <c r="D17" s="16" t="s">
        <v>60</v>
      </c>
      <c r="E17" s="17">
        <v>900000</v>
      </c>
      <c r="F17" s="17">
        <v>0</v>
      </c>
      <c r="G17" s="17">
        <v>900000</v>
      </c>
      <c r="H17" s="17">
        <v>300000</v>
      </c>
      <c r="I17" s="17">
        <v>600000</v>
      </c>
      <c r="J17" s="17">
        <v>0</v>
      </c>
      <c r="K17" s="18">
        <v>0</v>
      </c>
    </row>
    <row r="18" spans="1:11" ht="15.75" customHeight="1" thickBot="1" x14ac:dyDescent="0.25">
      <c r="A18" s="62">
        <v>700</v>
      </c>
      <c r="B18" s="59"/>
      <c r="C18" s="59"/>
      <c r="D18" s="60" t="s">
        <v>46</v>
      </c>
      <c r="E18" s="61">
        <f>E19</f>
        <v>194000</v>
      </c>
      <c r="F18" s="61">
        <f t="shared" ref="F18:K18" si="5">F19</f>
        <v>0</v>
      </c>
      <c r="G18" s="61">
        <f t="shared" si="5"/>
        <v>94000</v>
      </c>
      <c r="H18" s="61">
        <f t="shared" si="5"/>
        <v>94000</v>
      </c>
      <c r="I18" s="61">
        <f t="shared" si="5"/>
        <v>0</v>
      </c>
      <c r="J18" s="61">
        <f t="shared" si="5"/>
        <v>0</v>
      </c>
      <c r="K18" s="64">
        <f t="shared" si="5"/>
        <v>0</v>
      </c>
    </row>
    <row r="19" spans="1:11" ht="15.75" customHeight="1" x14ac:dyDescent="0.2">
      <c r="A19" s="75"/>
      <c r="B19" s="29">
        <v>70005</v>
      </c>
      <c r="C19" s="29"/>
      <c r="D19" s="30" t="s">
        <v>47</v>
      </c>
      <c r="E19" s="31">
        <f>E20+E22+E21</f>
        <v>194000</v>
      </c>
      <c r="F19" s="31">
        <f t="shared" ref="F19:J19" si="6">F20+F22+F21</f>
        <v>0</v>
      </c>
      <c r="G19" s="31">
        <f t="shared" si="6"/>
        <v>94000</v>
      </c>
      <c r="H19" s="31">
        <f t="shared" si="6"/>
        <v>94000</v>
      </c>
      <c r="I19" s="31">
        <f t="shared" si="6"/>
        <v>0</v>
      </c>
      <c r="J19" s="31">
        <f t="shared" si="6"/>
        <v>0</v>
      </c>
      <c r="K19" s="32">
        <f t="shared" ref="K19" si="7">K20+K22</f>
        <v>0</v>
      </c>
    </row>
    <row r="20" spans="1:11" ht="27" customHeight="1" x14ac:dyDescent="0.2">
      <c r="A20" s="76"/>
      <c r="B20" s="79"/>
      <c r="C20" s="9">
        <v>6060</v>
      </c>
      <c r="D20" s="5" t="s">
        <v>45</v>
      </c>
      <c r="E20" s="11">
        <v>7000</v>
      </c>
      <c r="F20" s="11">
        <v>0</v>
      </c>
      <c r="G20" s="11">
        <v>7000</v>
      </c>
      <c r="H20" s="11">
        <v>7000</v>
      </c>
      <c r="I20" s="11">
        <v>0</v>
      </c>
      <c r="J20" s="11">
        <v>0</v>
      </c>
      <c r="K20" s="12">
        <v>0</v>
      </c>
    </row>
    <row r="21" spans="1:11" ht="27" customHeight="1" x14ac:dyDescent="0.2">
      <c r="A21" s="76"/>
      <c r="B21" s="80"/>
      <c r="C21" s="69">
        <v>6060</v>
      </c>
      <c r="D21" s="20" t="s">
        <v>67</v>
      </c>
      <c r="E21" s="21">
        <v>122000</v>
      </c>
      <c r="F21" s="21">
        <v>0</v>
      </c>
      <c r="G21" s="21">
        <v>22000</v>
      </c>
      <c r="H21" s="21">
        <v>22000</v>
      </c>
      <c r="I21" s="21">
        <v>0</v>
      </c>
      <c r="J21" s="21">
        <v>0</v>
      </c>
      <c r="K21" s="22">
        <v>0</v>
      </c>
    </row>
    <row r="22" spans="1:11" ht="27" customHeight="1" thickBot="1" x14ac:dyDescent="0.25">
      <c r="A22" s="74"/>
      <c r="B22" s="81"/>
      <c r="C22" s="15">
        <v>6060</v>
      </c>
      <c r="D22" s="16" t="s">
        <v>52</v>
      </c>
      <c r="E22" s="17">
        <v>65000</v>
      </c>
      <c r="F22" s="17">
        <v>0</v>
      </c>
      <c r="G22" s="17">
        <v>65000</v>
      </c>
      <c r="H22" s="17">
        <v>65000</v>
      </c>
      <c r="I22" s="17">
        <v>0</v>
      </c>
      <c r="J22" s="17">
        <v>0</v>
      </c>
      <c r="K22" s="18">
        <v>0</v>
      </c>
    </row>
    <row r="23" spans="1:11" s="4" customFormat="1" x14ac:dyDescent="0.2">
      <c r="A23" s="23">
        <v>750</v>
      </c>
      <c r="B23" s="24"/>
      <c r="C23" s="24"/>
      <c r="D23" s="25" t="s">
        <v>21</v>
      </c>
      <c r="E23" s="26">
        <f>E25</f>
        <v>25000</v>
      </c>
      <c r="F23" s="26">
        <f t="shared" ref="F23:K23" si="8">F25</f>
        <v>0</v>
      </c>
      <c r="G23" s="26">
        <f t="shared" si="8"/>
        <v>25000</v>
      </c>
      <c r="H23" s="26">
        <f t="shared" si="8"/>
        <v>25000</v>
      </c>
      <c r="I23" s="26">
        <f t="shared" si="8"/>
        <v>0</v>
      </c>
      <c r="J23" s="26">
        <f t="shared" si="8"/>
        <v>0</v>
      </c>
      <c r="K23" s="27">
        <f t="shared" si="8"/>
        <v>0</v>
      </c>
    </row>
    <row r="24" spans="1:11" s="4" customFormat="1" x14ac:dyDescent="0.2">
      <c r="A24" s="73"/>
      <c r="B24" s="10">
        <v>75023</v>
      </c>
      <c r="C24" s="10"/>
      <c r="D24" s="6" t="s">
        <v>37</v>
      </c>
      <c r="E24" s="13">
        <f>E25</f>
        <v>25000</v>
      </c>
      <c r="F24" s="13">
        <f t="shared" ref="F24:K24" si="9">F25</f>
        <v>0</v>
      </c>
      <c r="G24" s="13">
        <f t="shared" si="9"/>
        <v>25000</v>
      </c>
      <c r="H24" s="13">
        <f t="shared" si="9"/>
        <v>25000</v>
      </c>
      <c r="I24" s="13">
        <f t="shared" si="9"/>
        <v>0</v>
      </c>
      <c r="J24" s="13">
        <f t="shared" si="9"/>
        <v>0</v>
      </c>
      <c r="K24" s="14">
        <f t="shared" si="9"/>
        <v>0</v>
      </c>
    </row>
    <row r="25" spans="1:11" ht="26.25" thickBot="1" x14ac:dyDescent="0.25">
      <c r="A25" s="74"/>
      <c r="B25" s="19"/>
      <c r="C25" s="19">
        <v>6060</v>
      </c>
      <c r="D25" s="20" t="s">
        <v>16</v>
      </c>
      <c r="E25" s="21">
        <v>25000</v>
      </c>
      <c r="F25" s="21">
        <v>0</v>
      </c>
      <c r="G25" s="21">
        <v>25000</v>
      </c>
      <c r="H25" s="21">
        <v>25000</v>
      </c>
      <c r="I25" s="21">
        <v>0</v>
      </c>
      <c r="J25" s="21">
        <v>0</v>
      </c>
      <c r="K25" s="22">
        <v>0</v>
      </c>
    </row>
    <row r="26" spans="1:11" s="4" customFormat="1" ht="13.5" customHeight="1" x14ac:dyDescent="0.2">
      <c r="A26" s="28">
        <v>754</v>
      </c>
      <c r="B26" s="29"/>
      <c r="C26" s="29"/>
      <c r="D26" s="30" t="s">
        <v>32</v>
      </c>
      <c r="E26" s="31">
        <f>SUM(E28:E31)</f>
        <v>25000</v>
      </c>
      <c r="F26" s="31">
        <f t="shared" ref="F26:K26" si="10">SUM(F28:F31)</f>
        <v>0</v>
      </c>
      <c r="G26" s="31">
        <f t="shared" si="10"/>
        <v>25000</v>
      </c>
      <c r="H26" s="31">
        <f t="shared" si="10"/>
        <v>25000</v>
      </c>
      <c r="I26" s="31">
        <f t="shared" si="10"/>
        <v>0</v>
      </c>
      <c r="J26" s="31">
        <f t="shared" si="10"/>
        <v>0</v>
      </c>
      <c r="K26" s="32">
        <f t="shared" si="10"/>
        <v>0</v>
      </c>
    </row>
    <row r="27" spans="1:11" s="4" customFormat="1" ht="13.5" customHeight="1" x14ac:dyDescent="0.2">
      <c r="A27" s="73"/>
      <c r="B27" s="10">
        <v>75412</v>
      </c>
      <c r="C27" s="10"/>
      <c r="D27" s="6" t="s">
        <v>38</v>
      </c>
      <c r="E27" s="13">
        <f>SUM(E28:E31)</f>
        <v>25000</v>
      </c>
      <c r="F27" s="13">
        <f t="shared" ref="F27:J27" si="11">SUM(F28:F31)</f>
        <v>0</v>
      </c>
      <c r="G27" s="13">
        <f t="shared" si="11"/>
        <v>25000</v>
      </c>
      <c r="H27" s="13">
        <f t="shared" si="11"/>
        <v>25000</v>
      </c>
      <c r="I27" s="13">
        <f t="shared" si="11"/>
        <v>0</v>
      </c>
      <c r="J27" s="13">
        <f t="shared" si="11"/>
        <v>0</v>
      </c>
      <c r="K27" s="14">
        <f>K28+K31+K29+K30</f>
        <v>0</v>
      </c>
    </row>
    <row r="28" spans="1:11" ht="26.25" customHeight="1" x14ac:dyDescent="0.2">
      <c r="A28" s="76"/>
      <c r="B28" s="79"/>
      <c r="C28" s="9">
        <v>6050</v>
      </c>
      <c r="D28" s="5" t="s">
        <v>62</v>
      </c>
      <c r="E28" s="11">
        <v>6600</v>
      </c>
      <c r="F28" s="11">
        <v>0</v>
      </c>
      <c r="G28" s="11">
        <v>6600</v>
      </c>
      <c r="H28" s="11">
        <v>6600</v>
      </c>
      <c r="I28" s="11">
        <v>0</v>
      </c>
      <c r="J28" s="11">
        <v>0</v>
      </c>
      <c r="K28" s="12">
        <v>0</v>
      </c>
    </row>
    <row r="29" spans="1:11" ht="26.25" customHeight="1" x14ac:dyDescent="0.2">
      <c r="A29" s="76"/>
      <c r="B29" s="80"/>
      <c r="C29" s="54">
        <v>6050</v>
      </c>
      <c r="D29" s="20" t="s">
        <v>63</v>
      </c>
      <c r="E29" s="21">
        <v>5400</v>
      </c>
      <c r="F29" s="21">
        <v>0</v>
      </c>
      <c r="G29" s="21">
        <v>5400</v>
      </c>
      <c r="H29" s="21">
        <v>5400</v>
      </c>
      <c r="I29" s="21">
        <v>0</v>
      </c>
      <c r="J29" s="21">
        <v>0</v>
      </c>
      <c r="K29" s="22">
        <v>0</v>
      </c>
    </row>
    <row r="30" spans="1:11" ht="26.25" customHeight="1" x14ac:dyDescent="0.2">
      <c r="A30" s="76"/>
      <c r="B30" s="80"/>
      <c r="C30" s="58">
        <v>6060</v>
      </c>
      <c r="D30" s="20" t="s">
        <v>57</v>
      </c>
      <c r="E30" s="21">
        <v>5500</v>
      </c>
      <c r="F30" s="21">
        <v>0</v>
      </c>
      <c r="G30" s="21">
        <v>5500</v>
      </c>
      <c r="H30" s="21">
        <v>5500</v>
      </c>
      <c r="I30" s="21">
        <v>0</v>
      </c>
      <c r="J30" s="21">
        <v>0</v>
      </c>
      <c r="K30" s="22">
        <v>0</v>
      </c>
    </row>
    <row r="31" spans="1:11" ht="27" customHeight="1" thickBot="1" x14ac:dyDescent="0.25">
      <c r="A31" s="74"/>
      <c r="B31" s="81"/>
      <c r="C31" s="15">
        <v>6050</v>
      </c>
      <c r="D31" s="16" t="s">
        <v>17</v>
      </c>
      <c r="E31" s="17">
        <v>7500</v>
      </c>
      <c r="F31" s="17">
        <v>0</v>
      </c>
      <c r="G31" s="17">
        <v>7500</v>
      </c>
      <c r="H31" s="17">
        <v>7500</v>
      </c>
      <c r="I31" s="17">
        <v>0</v>
      </c>
      <c r="J31" s="17">
        <v>0</v>
      </c>
      <c r="K31" s="18">
        <v>0</v>
      </c>
    </row>
    <row r="32" spans="1:11" s="4" customFormat="1" x14ac:dyDescent="0.2">
      <c r="A32" s="28">
        <v>801</v>
      </c>
      <c r="B32" s="29"/>
      <c r="C32" s="29"/>
      <c r="D32" s="30" t="s">
        <v>22</v>
      </c>
      <c r="E32" s="31">
        <f>E33+E37</f>
        <v>380000</v>
      </c>
      <c r="F32" s="31">
        <f t="shared" ref="F32:K32" si="12">F33+F37</f>
        <v>0</v>
      </c>
      <c r="G32" s="31">
        <f t="shared" si="12"/>
        <v>380000</v>
      </c>
      <c r="H32" s="31">
        <f t="shared" si="12"/>
        <v>380000</v>
      </c>
      <c r="I32" s="31">
        <f t="shared" si="12"/>
        <v>0</v>
      </c>
      <c r="J32" s="31">
        <f t="shared" si="12"/>
        <v>0</v>
      </c>
      <c r="K32" s="32">
        <f t="shared" si="12"/>
        <v>0</v>
      </c>
    </row>
    <row r="33" spans="1:11" s="4" customFormat="1" x14ac:dyDescent="0.2">
      <c r="A33" s="73"/>
      <c r="B33" s="10">
        <v>80101</v>
      </c>
      <c r="C33" s="10"/>
      <c r="D33" s="6" t="s">
        <v>39</v>
      </c>
      <c r="E33" s="13">
        <f>SUM(E34:E36)</f>
        <v>370000</v>
      </c>
      <c r="F33" s="13">
        <f t="shared" ref="F33:K33" si="13">SUM(F34:F36)</f>
        <v>0</v>
      </c>
      <c r="G33" s="13">
        <f t="shared" si="13"/>
        <v>370000</v>
      </c>
      <c r="H33" s="13">
        <f t="shared" si="13"/>
        <v>370000</v>
      </c>
      <c r="I33" s="13">
        <f t="shared" si="13"/>
        <v>0</v>
      </c>
      <c r="J33" s="13">
        <f t="shared" si="13"/>
        <v>0</v>
      </c>
      <c r="K33" s="14">
        <f t="shared" si="13"/>
        <v>0</v>
      </c>
    </row>
    <row r="34" spans="1:11" ht="39" customHeight="1" x14ac:dyDescent="0.2">
      <c r="A34" s="76"/>
      <c r="B34" s="79"/>
      <c r="C34" s="9">
        <v>6050</v>
      </c>
      <c r="D34" s="5" t="s">
        <v>30</v>
      </c>
      <c r="E34" s="11">
        <v>340000</v>
      </c>
      <c r="F34" s="11">
        <v>0</v>
      </c>
      <c r="G34" s="11">
        <v>340000</v>
      </c>
      <c r="H34" s="11">
        <v>340000</v>
      </c>
      <c r="I34" s="11">
        <v>0</v>
      </c>
      <c r="J34" s="11">
        <v>0</v>
      </c>
      <c r="K34" s="12">
        <v>0</v>
      </c>
    </row>
    <row r="35" spans="1:11" ht="25.5" x14ac:dyDescent="0.2">
      <c r="A35" s="76"/>
      <c r="B35" s="80"/>
      <c r="C35" s="9">
        <v>6060</v>
      </c>
      <c r="D35" s="5" t="s">
        <v>64</v>
      </c>
      <c r="E35" s="11">
        <v>10000</v>
      </c>
      <c r="F35" s="11">
        <v>0</v>
      </c>
      <c r="G35" s="11">
        <v>10000</v>
      </c>
      <c r="H35" s="11">
        <v>10000</v>
      </c>
      <c r="I35" s="11">
        <v>0</v>
      </c>
      <c r="J35" s="11">
        <v>0</v>
      </c>
      <c r="K35" s="12">
        <v>0</v>
      </c>
    </row>
    <row r="36" spans="1:11" ht="40.5" customHeight="1" x14ac:dyDescent="0.2">
      <c r="A36" s="76"/>
      <c r="B36" s="82"/>
      <c r="C36" s="9">
        <v>6060</v>
      </c>
      <c r="D36" s="5" t="s">
        <v>65</v>
      </c>
      <c r="E36" s="11">
        <v>20000</v>
      </c>
      <c r="F36" s="11">
        <v>0</v>
      </c>
      <c r="G36" s="11">
        <v>20000</v>
      </c>
      <c r="H36" s="11">
        <v>20000</v>
      </c>
      <c r="I36" s="11">
        <v>0</v>
      </c>
      <c r="J36" s="11">
        <v>0</v>
      </c>
      <c r="K36" s="12">
        <v>0</v>
      </c>
    </row>
    <row r="37" spans="1:11" s="4" customFormat="1" ht="15" customHeight="1" x14ac:dyDescent="0.2">
      <c r="A37" s="76"/>
      <c r="B37" s="10">
        <v>80148</v>
      </c>
      <c r="C37" s="10"/>
      <c r="D37" s="6" t="s">
        <v>40</v>
      </c>
      <c r="E37" s="13">
        <f>E38</f>
        <v>10000</v>
      </c>
      <c r="F37" s="13">
        <f t="shared" ref="F37:K37" si="14">F38</f>
        <v>0</v>
      </c>
      <c r="G37" s="13">
        <f t="shared" si="14"/>
        <v>10000</v>
      </c>
      <c r="H37" s="13">
        <f t="shared" si="14"/>
        <v>10000</v>
      </c>
      <c r="I37" s="13">
        <f t="shared" si="14"/>
        <v>0</v>
      </c>
      <c r="J37" s="13">
        <f t="shared" si="14"/>
        <v>0</v>
      </c>
      <c r="K37" s="14">
        <f t="shared" si="14"/>
        <v>0</v>
      </c>
    </row>
    <row r="38" spans="1:11" ht="27" customHeight="1" thickBot="1" x14ac:dyDescent="0.25">
      <c r="A38" s="74"/>
      <c r="B38" s="15"/>
      <c r="C38" s="15">
        <v>6060</v>
      </c>
      <c r="D38" s="16" t="s">
        <v>27</v>
      </c>
      <c r="E38" s="17">
        <v>10000</v>
      </c>
      <c r="F38" s="17">
        <v>0</v>
      </c>
      <c r="G38" s="17">
        <v>10000</v>
      </c>
      <c r="H38" s="17">
        <v>10000</v>
      </c>
      <c r="I38" s="17">
        <v>0</v>
      </c>
      <c r="J38" s="17">
        <v>0</v>
      </c>
      <c r="K38" s="18">
        <v>0</v>
      </c>
    </row>
    <row r="39" spans="1:11" s="4" customFormat="1" ht="13.5" thickBot="1" x14ac:dyDescent="0.25">
      <c r="A39" s="43">
        <v>852</v>
      </c>
      <c r="B39" s="44"/>
      <c r="C39" s="44"/>
      <c r="D39" s="45" t="s">
        <v>23</v>
      </c>
      <c r="E39" s="46">
        <f>E40+E42</f>
        <v>368000</v>
      </c>
      <c r="F39" s="46">
        <f t="shared" ref="F39:K39" si="15">F40+F42</f>
        <v>0</v>
      </c>
      <c r="G39" s="46">
        <f t="shared" si="15"/>
        <v>368000</v>
      </c>
      <c r="H39" s="46">
        <f t="shared" si="15"/>
        <v>368000</v>
      </c>
      <c r="I39" s="46">
        <f t="shared" si="15"/>
        <v>0</v>
      </c>
      <c r="J39" s="46">
        <f t="shared" si="15"/>
        <v>0</v>
      </c>
      <c r="K39" s="47">
        <f t="shared" si="15"/>
        <v>0</v>
      </c>
    </row>
    <row r="40" spans="1:11" s="4" customFormat="1" x14ac:dyDescent="0.2">
      <c r="A40" s="76"/>
      <c r="B40" s="24">
        <v>85211</v>
      </c>
      <c r="C40" s="24"/>
      <c r="D40" s="25" t="s">
        <v>58</v>
      </c>
      <c r="E40" s="26">
        <f>E41</f>
        <v>5000</v>
      </c>
      <c r="F40" s="26">
        <f t="shared" ref="F40:K40" si="16">F41</f>
        <v>0</v>
      </c>
      <c r="G40" s="26">
        <f t="shared" si="16"/>
        <v>5000</v>
      </c>
      <c r="H40" s="26">
        <f t="shared" si="16"/>
        <v>5000</v>
      </c>
      <c r="I40" s="26">
        <f t="shared" si="16"/>
        <v>0</v>
      </c>
      <c r="J40" s="26">
        <f t="shared" si="16"/>
        <v>0</v>
      </c>
      <c r="K40" s="27">
        <f t="shared" si="16"/>
        <v>0</v>
      </c>
    </row>
    <row r="41" spans="1:11" ht="39" thickBot="1" x14ac:dyDescent="0.25">
      <c r="A41" s="74"/>
      <c r="B41" s="15"/>
      <c r="C41" s="15">
        <v>6060</v>
      </c>
      <c r="D41" s="16" t="s">
        <v>66</v>
      </c>
      <c r="E41" s="17">
        <v>5000</v>
      </c>
      <c r="F41" s="17">
        <v>0</v>
      </c>
      <c r="G41" s="17">
        <v>5000</v>
      </c>
      <c r="H41" s="17">
        <v>5000</v>
      </c>
      <c r="I41" s="17">
        <v>0</v>
      </c>
      <c r="J41" s="17">
        <v>0</v>
      </c>
      <c r="K41" s="18">
        <v>0</v>
      </c>
    </row>
    <row r="42" spans="1:11" s="4" customFormat="1" x14ac:dyDescent="0.2">
      <c r="A42" s="97"/>
      <c r="B42" s="24">
        <v>85219</v>
      </c>
      <c r="C42" s="24"/>
      <c r="D42" s="25" t="s">
        <v>41</v>
      </c>
      <c r="E42" s="26">
        <f>E43</f>
        <v>363000</v>
      </c>
      <c r="F42" s="26">
        <f t="shared" ref="F42:K42" si="17">F43</f>
        <v>0</v>
      </c>
      <c r="G42" s="26">
        <f t="shared" si="17"/>
        <v>363000</v>
      </c>
      <c r="H42" s="26">
        <f t="shared" si="17"/>
        <v>363000</v>
      </c>
      <c r="I42" s="26">
        <f t="shared" si="17"/>
        <v>0</v>
      </c>
      <c r="J42" s="26">
        <f t="shared" si="17"/>
        <v>0</v>
      </c>
      <c r="K42" s="27">
        <f t="shared" si="17"/>
        <v>0</v>
      </c>
    </row>
    <row r="43" spans="1:11" ht="26.25" customHeight="1" thickBot="1" x14ac:dyDescent="0.25">
      <c r="A43" s="73"/>
      <c r="B43" s="58"/>
      <c r="C43" s="58">
        <v>6050</v>
      </c>
      <c r="D43" s="20" t="s">
        <v>28</v>
      </c>
      <c r="E43" s="21">
        <v>363000</v>
      </c>
      <c r="F43" s="21">
        <v>0</v>
      </c>
      <c r="G43" s="21">
        <v>363000</v>
      </c>
      <c r="H43" s="21">
        <v>363000</v>
      </c>
      <c r="I43" s="21">
        <v>0</v>
      </c>
      <c r="J43" s="21">
        <v>0</v>
      </c>
      <c r="K43" s="22">
        <v>0</v>
      </c>
    </row>
    <row r="44" spans="1:11" s="4" customFormat="1" ht="26.25" thickBot="1" x14ac:dyDescent="0.25">
      <c r="A44" s="43">
        <v>900</v>
      </c>
      <c r="B44" s="44"/>
      <c r="C44" s="44"/>
      <c r="D44" s="45" t="s">
        <v>24</v>
      </c>
      <c r="E44" s="46">
        <f t="shared" ref="E44:K44" si="18">E45+E48</f>
        <v>2465800</v>
      </c>
      <c r="F44" s="46">
        <f t="shared" si="18"/>
        <v>0</v>
      </c>
      <c r="G44" s="46">
        <f t="shared" si="18"/>
        <v>2465800</v>
      </c>
      <c r="H44" s="46">
        <f t="shared" si="18"/>
        <v>1247000</v>
      </c>
      <c r="I44" s="46">
        <f t="shared" si="18"/>
        <v>0</v>
      </c>
      <c r="J44" s="46">
        <f t="shared" si="18"/>
        <v>0</v>
      </c>
      <c r="K44" s="47">
        <f t="shared" si="18"/>
        <v>1218800</v>
      </c>
    </row>
    <row r="45" spans="1:11" s="4" customFormat="1" x14ac:dyDescent="0.2">
      <c r="A45" s="76"/>
      <c r="B45" s="24">
        <v>90001</v>
      </c>
      <c r="C45" s="24"/>
      <c r="D45" s="25" t="s">
        <v>42</v>
      </c>
      <c r="E45" s="26">
        <f t="shared" ref="E45:K45" si="19">E46+E47</f>
        <v>2458800</v>
      </c>
      <c r="F45" s="26">
        <f t="shared" si="19"/>
        <v>0</v>
      </c>
      <c r="G45" s="26">
        <f t="shared" si="19"/>
        <v>2458800</v>
      </c>
      <c r="H45" s="26">
        <f t="shared" si="19"/>
        <v>1240000</v>
      </c>
      <c r="I45" s="26">
        <f t="shared" si="19"/>
        <v>0</v>
      </c>
      <c r="J45" s="26">
        <f t="shared" si="19"/>
        <v>0</v>
      </c>
      <c r="K45" s="27">
        <f t="shared" si="19"/>
        <v>1218800</v>
      </c>
    </row>
    <row r="46" spans="1:11" ht="15" customHeight="1" x14ac:dyDescent="0.2">
      <c r="A46" s="76"/>
      <c r="B46" s="79"/>
      <c r="C46" s="9">
        <v>6050</v>
      </c>
      <c r="D46" s="5" t="s">
        <v>31</v>
      </c>
      <c r="E46" s="11">
        <v>2368800</v>
      </c>
      <c r="F46" s="11">
        <v>0</v>
      </c>
      <c r="G46" s="11">
        <f>SUM(H46:K46)</f>
        <v>2368800</v>
      </c>
      <c r="H46" s="11">
        <v>1150000</v>
      </c>
      <c r="I46" s="11">
        <v>0</v>
      </c>
      <c r="J46" s="11">
        <v>0</v>
      </c>
      <c r="K46" s="12">
        <v>1218800</v>
      </c>
    </row>
    <row r="47" spans="1:11" ht="12.75" customHeight="1" x14ac:dyDescent="0.2">
      <c r="A47" s="76"/>
      <c r="B47" s="82"/>
      <c r="C47" s="9">
        <v>6050</v>
      </c>
      <c r="D47" s="5" t="s">
        <v>18</v>
      </c>
      <c r="E47" s="11">
        <v>90000</v>
      </c>
      <c r="F47" s="11">
        <v>0</v>
      </c>
      <c r="G47" s="11">
        <v>90000</v>
      </c>
      <c r="H47" s="11">
        <v>90000</v>
      </c>
      <c r="I47" s="11">
        <v>0</v>
      </c>
      <c r="J47" s="11">
        <v>0</v>
      </c>
      <c r="K47" s="12">
        <v>0</v>
      </c>
    </row>
    <row r="48" spans="1:11" s="4" customFormat="1" ht="12.75" customHeight="1" x14ac:dyDescent="0.2">
      <c r="A48" s="76"/>
      <c r="B48" s="10">
        <v>90095</v>
      </c>
      <c r="C48" s="10"/>
      <c r="D48" s="6" t="s">
        <v>43</v>
      </c>
      <c r="E48" s="13">
        <f>E49+E50</f>
        <v>7000</v>
      </c>
      <c r="F48" s="13">
        <f t="shared" ref="F48:K48" si="20">F49+F50</f>
        <v>0</v>
      </c>
      <c r="G48" s="13">
        <f t="shared" si="20"/>
        <v>7000</v>
      </c>
      <c r="H48" s="13">
        <f t="shared" si="20"/>
        <v>7000</v>
      </c>
      <c r="I48" s="13">
        <f t="shared" si="20"/>
        <v>0</v>
      </c>
      <c r="J48" s="13">
        <f t="shared" si="20"/>
        <v>0</v>
      </c>
      <c r="K48" s="14">
        <f t="shared" si="20"/>
        <v>0</v>
      </c>
    </row>
    <row r="49" spans="1:11" ht="25.5" x14ac:dyDescent="0.2">
      <c r="A49" s="76"/>
      <c r="B49" s="79"/>
      <c r="C49" s="9">
        <v>6060</v>
      </c>
      <c r="D49" s="5" t="s">
        <v>19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2">
        <v>0</v>
      </c>
    </row>
    <row r="50" spans="1:11" ht="27" customHeight="1" thickBot="1" x14ac:dyDescent="0.25">
      <c r="A50" s="76"/>
      <c r="B50" s="80"/>
      <c r="C50" s="42">
        <v>6060</v>
      </c>
      <c r="D50" s="20" t="s">
        <v>29</v>
      </c>
      <c r="E50" s="21">
        <v>7000</v>
      </c>
      <c r="F50" s="21">
        <v>0</v>
      </c>
      <c r="G50" s="21">
        <v>7000</v>
      </c>
      <c r="H50" s="21">
        <v>7000</v>
      </c>
      <c r="I50" s="21">
        <v>0</v>
      </c>
      <c r="J50" s="21">
        <v>0</v>
      </c>
      <c r="K50" s="22">
        <v>0</v>
      </c>
    </row>
    <row r="51" spans="1:11" ht="13.5" thickBot="1" x14ac:dyDescent="0.25">
      <c r="A51" s="43">
        <v>921</v>
      </c>
      <c r="B51" s="44"/>
      <c r="C51" s="44"/>
      <c r="D51" s="45" t="s">
        <v>48</v>
      </c>
      <c r="E51" s="46">
        <f>E52</f>
        <v>80000</v>
      </c>
      <c r="F51" s="46">
        <f t="shared" ref="F51:K51" si="21">F52</f>
        <v>0</v>
      </c>
      <c r="G51" s="46">
        <f t="shared" si="21"/>
        <v>80000</v>
      </c>
      <c r="H51" s="46">
        <f t="shared" si="21"/>
        <v>80000</v>
      </c>
      <c r="I51" s="46">
        <f t="shared" si="21"/>
        <v>0</v>
      </c>
      <c r="J51" s="46">
        <f t="shared" si="21"/>
        <v>0</v>
      </c>
      <c r="K51" s="47">
        <f t="shared" si="21"/>
        <v>0</v>
      </c>
    </row>
    <row r="52" spans="1:11" s="4" customFormat="1" x14ac:dyDescent="0.2">
      <c r="A52" s="76"/>
      <c r="B52" s="24">
        <v>92109</v>
      </c>
      <c r="C52" s="49"/>
      <c r="D52" s="48" t="s">
        <v>49</v>
      </c>
      <c r="E52" s="26">
        <f>E53+E54</f>
        <v>80000</v>
      </c>
      <c r="F52" s="26">
        <f t="shared" ref="F52:J52" si="22">F53+F54</f>
        <v>0</v>
      </c>
      <c r="G52" s="26">
        <f t="shared" si="22"/>
        <v>80000</v>
      </c>
      <c r="H52" s="26">
        <f t="shared" si="22"/>
        <v>80000</v>
      </c>
      <c r="I52" s="26">
        <f t="shared" si="22"/>
        <v>0</v>
      </c>
      <c r="J52" s="26">
        <f t="shared" si="22"/>
        <v>0</v>
      </c>
      <c r="K52" s="27">
        <f>K53+K54</f>
        <v>0</v>
      </c>
    </row>
    <row r="53" spans="1:11" s="4" customFormat="1" ht="15" customHeight="1" x14ac:dyDescent="0.2">
      <c r="A53" s="76"/>
      <c r="B53" s="79"/>
      <c r="C53" s="50">
        <v>6050</v>
      </c>
      <c r="D53" s="51" t="s">
        <v>50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3">
        <v>0</v>
      </c>
    </row>
    <row r="54" spans="1:11" ht="27" customHeight="1" thickBot="1" x14ac:dyDescent="0.25">
      <c r="A54" s="74"/>
      <c r="B54" s="81"/>
      <c r="C54" s="15">
        <v>6050</v>
      </c>
      <c r="D54" s="16" t="s">
        <v>51</v>
      </c>
      <c r="E54" s="17">
        <v>80000</v>
      </c>
      <c r="F54" s="17">
        <v>0</v>
      </c>
      <c r="G54" s="17">
        <v>80000</v>
      </c>
      <c r="H54" s="17">
        <v>80000</v>
      </c>
      <c r="I54" s="17">
        <v>0</v>
      </c>
      <c r="J54" s="17">
        <v>0</v>
      </c>
      <c r="K54" s="18">
        <v>0</v>
      </c>
    </row>
    <row r="55" spans="1:11" s="4" customFormat="1" ht="13.5" thickBot="1" x14ac:dyDescent="0.25">
      <c r="A55" s="43">
        <v>926</v>
      </c>
      <c r="B55" s="44"/>
      <c r="C55" s="44"/>
      <c r="D55" s="45" t="s">
        <v>54</v>
      </c>
      <c r="E55" s="46">
        <f>E56</f>
        <v>8100</v>
      </c>
      <c r="F55" s="46">
        <f t="shared" ref="F55:K55" si="23">F56</f>
        <v>0</v>
      </c>
      <c r="G55" s="46">
        <f t="shared" si="23"/>
        <v>8100</v>
      </c>
      <c r="H55" s="46">
        <f t="shared" si="23"/>
        <v>8100</v>
      </c>
      <c r="I55" s="46">
        <f t="shared" si="23"/>
        <v>0</v>
      </c>
      <c r="J55" s="46">
        <f t="shared" si="23"/>
        <v>0</v>
      </c>
      <c r="K55" s="47">
        <f t="shared" si="23"/>
        <v>0</v>
      </c>
    </row>
    <row r="56" spans="1:11" s="4" customFormat="1" x14ac:dyDescent="0.2">
      <c r="A56" s="95"/>
      <c r="B56" s="29">
        <v>92695</v>
      </c>
      <c r="C56" s="29"/>
      <c r="D56" s="30" t="s">
        <v>55</v>
      </c>
      <c r="E56" s="31">
        <f>E57</f>
        <v>8100</v>
      </c>
      <c r="F56" s="31">
        <f t="shared" ref="F56:K56" si="24">F57</f>
        <v>0</v>
      </c>
      <c r="G56" s="31">
        <f t="shared" si="24"/>
        <v>8100</v>
      </c>
      <c r="H56" s="31">
        <f t="shared" si="24"/>
        <v>8100</v>
      </c>
      <c r="I56" s="31">
        <f t="shared" si="24"/>
        <v>0</v>
      </c>
      <c r="J56" s="31">
        <f t="shared" si="24"/>
        <v>0</v>
      </c>
      <c r="K56" s="32">
        <f t="shared" si="24"/>
        <v>0</v>
      </c>
    </row>
    <row r="57" spans="1:11" ht="26.25" thickBot="1" x14ac:dyDescent="0.25">
      <c r="A57" s="96"/>
      <c r="B57" s="15"/>
      <c r="C57" s="15">
        <v>6050</v>
      </c>
      <c r="D57" s="16" t="s">
        <v>56</v>
      </c>
      <c r="E57" s="17">
        <v>8100</v>
      </c>
      <c r="F57" s="17">
        <v>0</v>
      </c>
      <c r="G57" s="17">
        <v>8100</v>
      </c>
      <c r="H57" s="17">
        <v>8100</v>
      </c>
      <c r="I57" s="17">
        <v>0</v>
      </c>
      <c r="J57" s="17">
        <v>0</v>
      </c>
      <c r="K57" s="18">
        <v>0</v>
      </c>
    </row>
    <row r="58" spans="1:11" s="4" customFormat="1" ht="13.5" thickBot="1" x14ac:dyDescent="0.25">
      <c r="A58" s="66"/>
      <c r="B58" s="67"/>
      <c r="C58" s="67"/>
      <c r="D58" s="68" t="s">
        <v>25</v>
      </c>
      <c r="E58" s="46">
        <f t="shared" ref="E58:K58" si="25">E7+E12+E19+E23+E26+E32+E39+E44+E51+E55</f>
        <v>6778588</v>
      </c>
      <c r="F58" s="46">
        <f t="shared" si="25"/>
        <v>30000</v>
      </c>
      <c r="G58" s="46">
        <f t="shared" si="25"/>
        <v>6648588</v>
      </c>
      <c r="H58" s="46">
        <f t="shared" si="25"/>
        <v>4310638</v>
      </c>
      <c r="I58" s="46">
        <f t="shared" si="25"/>
        <v>1059550</v>
      </c>
      <c r="J58" s="46">
        <f t="shared" si="25"/>
        <v>29800</v>
      </c>
      <c r="K58" s="47">
        <f t="shared" si="25"/>
        <v>1248600</v>
      </c>
    </row>
  </sheetData>
  <mergeCells count="29">
    <mergeCell ref="A56:A57"/>
    <mergeCell ref="A42:A43"/>
    <mergeCell ref="A40:A41"/>
    <mergeCell ref="A52:A54"/>
    <mergeCell ref="B53:B54"/>
    <mergeCell ref="A45:A50"/>
    <mergeCell ref="B46:B47"/>
    <mergeCell ref="B49:B50"/>
    <mergeCell ref="A27:A31"/>
    <mergeCell ref="B28:B31"/>
    <mergeCell ref="A33:A38"/>
    <mergeCell ref="B34:B36"/>
    <mergeCell ref="A1:K1"/>
    <mergeCell ref="A3:K3"/>
    <mergeCell ref="A5:A6"/>
    <mergeCell ref="B5:B6"/>
    <mergeCell ref="D5:D6"/>
    <mergeCell ref="E5:E6"/>
    <mergeCell ref="F5:F6"/>
    <mergeCell ref="G5:G6"/>
    <mergeCell ref="H5:K5"/>
    <mergeCell ref="C5:C6"/>
    <mergeCell ref="B20:B22"/>
    <mergeCell ref="B9:B11"/>
    <mergeCell ref="A8:A11"/>
    <mergeCell ref="A24:A25"/>
    <mergeCell ref="A19:A22"/>
    <mergeCell ref="B14:B15"/>
    <mergeCell ref="A13:A17"/>
  </mergeCells>
  <pageMargins left="0.70866141732283472" right="0.70866141732283472" top="0.35433070866141736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2016-10-07T09:00:06Z</cp:lastPrinted>
  <dcterms:created xsi:type="dcterms:W3CDTF">2015-11-08T15:30:18Z</dcterms:created>
  <dcterms:modified xsi:type="dcterms:W3CDTF">2016-10-07T09:03:07Z</dcterms:modified>
</cp:coreProperties>
</file>