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1" i="1" l="1"/>
  <c r="G31" i="1"/>
  <c r="G30" i="1" s="1"/>
  <c r="H31" i="1"/>
  <c r="H30" i="1" s="1"/>
  <c r="I31" i="1"/>
  <c r="I30" i="1" s="1"/>
  <c r="J31" i="1"/>
  <c r="K31" i="1"/>
  <c r="K30" i="1" s="1"/>
  <c r="F30" i="1"/>
  <c r="J30" i="1"/>
  <c r="E31" i="1"/>
  <c r="E30" i="1" s="1"/>
  <c r="F33" i="1" l="1"/>
  <c r="F52" i="1" s="1"/>
  <c r="G33" i="1"/>
  <c r="H33" i="1"/>
  <c r="I33" i="1"/>
  <c r="J33" i="1"/>
  <c r="K33" i="1"/>
  <c r="E33" i="1"/>
  <c r="E44" i="1" l="1"/>
  <c r="K47" i="1"/>
  <c r="J47" i="1"/>
  <c r="I47" i="1"/>
  <c r="H47" i="1"/>
  <c r="G47" i="1"/>
  <c r="F47" i="1"/>
  <c r="E47" i="1"/>
  <c r="F12" i="1"/>
  <c r="G12" i="1"/>
  <c r="H12" i="1"/>
  <c r="I12" i="1"/>
  <c r="J12" i="1"/>
  <c r="K12" i="1"/>
  <c r="E12" i="1"/>
  <c r="K8" i="1"/>
  <c r="K7" i="1" s="1"/>
  <c r="F8" i="1"/>
  <c r="F7" i="1" s="1"/>
  <c r="G8" i="1"/>
  <c r="G7" i="1" s="1"/>
  <c r="H8" i="1"/>
  <c r="H7" i="1" s="1"/>
  <c r="I8" i="1"/>
  <c r="I7" i="1" s="1"/>
  <c r="J8" i="1"/>
  <c r="J7" i="1" s="1"/>
  <c r="E7" i="1"/>
  <c r="E8" i="1"/>
  <c r="E43" i="1" l="1"/>
  <c r="K25" i="1"/>
  <c r="F25" i="1"/>
  <c r="G25" i="1"/>
  <c r="H25" i="1"/>
  <c r="I25" i="1"/>
  <c r="J25" i="1"/>
  <c r="E25" i="1"/>
  <c r="G51" i="1" l="1"/>
  <c r="G46" i="1"/>
  <c r="G42" i="1"/>
  <c r="K39" i="1"/>
  <c r="F39" i="1"/>
  <c r="H39" i="1"/>
  <c r="I39" i="1"/>
  <c r="J39" i="1"/>
  <c r="E39" i="1"/>
  <c r="G40" i="1"/>
  <c r="G39" i="1" s="1"/>
  <c r="G38" i="1"/>
  <c r="G37" i="1"/>
  <c r="K28" i="1"/>
  <c r="G29" i="1"/>
  <c r="G26" i="1"/>
  <c r="G23" i="1"/>
  <c r="K21" i="1"/>
  <c r="F21" i="1"/>
  <c r="H21" i="1"/>
  <c r="I21" i="1"/>
  <c r="J21" i="1"/>
  <c r="E21" i="1"/>
  <c r="G18" i="1"/>
  <c r="G19" i="1"/>
  <c r="G15" i="1"/>
  <c r="G10" i="1"/>
  <c r="G21" i="1" l="1"/>
  <c r="F28" i="1"/>
  <c r="G28" i="1"/>
  <c r="H28" i="1"/>
  <c r="I28" i="1"/>
  <c r="J28" i="1"/>
  <c r="E28" i="1"/>
  <c r="F36" i="1" l="1"/>
  <c r="G36" i="1"/>
  <c r="H36" i="1"/>
  <c r="I36" i="1"/>
  <c r="J36" i="1"/>
  <c r="K36" i="1"/>
  <c r="E36" i="1"/>
  <c r="F50" i="1"/>
  <c r="F49" i="1" s="1"/>
  <c r="G50" i="1"/>
  <c r="G49" i="1" s="1"/>
  <c r="H50" i="1"/>
  <c r="H49" i="1" s="1"/>
  <c r="I50" i="1"/>
  <c r="I49" i="1" s="1"/>
  <c r="J50" i="1"/>
  <c r="J49" i="1" s="1"/>
  <c r="K50" i="1"/>
  <c r="K49" i="1" s="1"/>
  <c r="E50" i="1"/>
  <c r="E49" i="1" s="1"/>
  <c r="F14" i="1"/>
  <c r="F11" i="1" s="1"/>
  <c r="G14" i="1"/>
  <c r="G11" i="1" s="1"/>
  <c r="G52" i="1" s="1"/>
  <c r="H14" i="1"/>
  <c r="H11" i="1" s="1"/>
  <c r="I14" i="1"/>
  <c r="I11" i="1" s="1"/>
  <c r="I52" i="1" s="1"/>
  <c r="J14" i="1"/>
  <c r="J11" i="1" s="1"/>
  <c r="K14" i="1"/>
  <c r="K11" i="1" s="1"/>
  <c r="E14" i="1"/>
  <c r="E11" i="1" s="1"/>
  <c r="E52" i="1" s="1"/>
  <c r="F20" i="1" l="1"/>
  <c r="G20" i="1"/>
  <c r="H20" i="1"/>
  <c r="J20" i="1"/>
  <c r="K20" i="1"/>
  <c r="E20" i="1"/>
  <c r="I20" i="1"/>
  <c r="F44" i="1" l="1"/>
  <c r="F43" i="1" s="1"/>
  <c r="G44" i="1"/>
  <c r="H44" i="1"/>
  <c r="I44" i="1"/>
  <c r="I43" i="1" s="1"/>
  <c r="J44" i="1"/>
  <c r="J43" i="1" s="1"/>
  <c r="K44" i="1"/>
  <c r="K43" i="1" s="1"/>
  <c r="K52" i="1" s="1"/>
  <c r="F41" i="1"/>
  <c r="F35" i="1" s="1"/>
  <c r="G41" i="1"/>
  <c r="G35" i="1" s="1"/>
  <c r="H41" i="1"/>
  <c r="H35" i="1" s="1"/>
  <c r="I41" i="1"/>
  <c r="I35" i="1" s="1"/>
  <c r="J41" i="1"/>
  <c r="J35" i="1" s="1"/>
  <c r="K41" i="1"/>
  <c r="K35" i="1" s="1"/>
  <c r="E41" i="1"/>
  <c r="E35" i="1" s="1"/>
  <c r="F24" i="1"/>
  <c r="G24" i="1"/>
  <c r="H24" i="1"/>
  <c r="I24" i="1"/>
  <c r="J24" i="1"/>
  <c r="K24" i="1"/>
  <c r="E24" i="1"/>
  <c r="J52" i="1" l="1"/>
  <c r="G43" i="1"/>
  <c r="H43" i="1"/>
  <c r="H52" i="1" s="1"/>
</calcChain>
</file>

<file path=xl/sharedStrings.xml><?xml version="1.0" encoding="utf-8"?>
<sst xmlns="http://schemas.openxmlformats.org/spreadsheetml/2006/main" count="63" uniqueCount="63">
  <si>
    <t>Dział</t>
  </si>
  <si>
    <t>Rozdział</t>
  </si>
  <si>
    <t xml:space="preserve">Nazwa działu oraz nazwa zadania i lokalizacja </t>
  </si>
  <si>
    <t>Wartość inwestycji</t>
  </si>
  <si>
    <t>Dotychczas poniesione nakłady</t>
  </si>
  <si>
    <t>w tym:</t>
  </si>
  <si>
    <t>Środki własne</t>
  </si>
  <si>
    <t>010</t>
  </si>
  <si>
    <t>01010</t>
  </si>
  <si>
    <t>Zakupy inwestycyjne na potrzeby Urzędu Gminy Radwanice</t>
  </si>
  <si>
    <t>Rolnictwo i łowiectwo</t>
  </si>
  <si>
    <t xml:space="preserve">Administracja publiczna </t>
  </si>
  <si>
    <t>Oświata i wychowanie</t>
  </si>
  <si>
    <t xml:space="preserve">Gospodarka komunalna i ochrona środowiska </t>
  </si>
  <si>
    <t>Razem</t>
  </si>
  <si>
    <t>Transport i łączność</t>
  </si>
  <si>
    <t>Zakup wyposażenia stołówki szkolnej (Zespół Szkolno-Przedszkolny w Radwanicach)</t>
  </si>
  <si>
    <t>Paragraf</t>
  </si>
  <si>
    <t>6050</t>
  </si>
  <si>
    <t>Infrastruktura wodociągowa i sanitacyjna wsi</t>
  </si>
  <si>
    <t>Drogi publiczne gminne</t>
  </si>
  <si>
    <t>Urzędy gmin</t>
  </si>
  <si>
    <t>Szkoły podstawowe</t>
  </si>
  <si>
    <t>Stołówki szkolne i przedszkolne</t>
  </si>
  <si>
    <t>Gospodarka ściekowa i ochrona wód</t>
  </si>
  <si>
    <t>Gospodarka mieszkaniowa</t>
  </si>
  <si>
    <t>Gospodarka gruntami i nieruchomościami</t>
  </si>
  <si>
    <t xml:space="preserve">Kultura fizyczna </t>
  </si>
  <si>
    <t xml:space="preserve">Pozostała działaność </t>
  </si>
  <si>
    <t>Budowa drogi w Kłębanowicach</t>
  </si>
  <si>
    <t xml:space="preserve">Budowa drogi w Nowym Dworze </t>
  </si>
  <si>
    <t xml:space="preserve">Budowa drogi ul. Bukowej w Radwanicach </t>
  </si>
  <si>
    <t xml:space="preserve">Zakup działki zabudowanej w Lipinie </t>
  </si>
  <si>
    <t>Promocja jednostek samorządu terytorialnego</t>
  </si>
  <si>
    <t>Budowa parkingu przy ul. Ogrodowej                                               w Radwanicach</t>
  </si>
  <si>
    <t>Zakup wyposażenia do urządzenia placu zabaw przy szkole (Zespół Szkolno-Przedszkolny w Radwanicach)</t>
  </si>
  <si>
    <t>Przedszkola</t>
  </si>
  <si>
    <t>Zakup przenośnych podestów (fundusz sołecki Buczyna)</t>
  </si>
  <si>
    <t>Zakup komputerów do modernizacji sali komputerowej (Szkoła Podstawowa                                    w Buczynie)</t>
  </si>
  <si>
    <t>Zakup wyposażenia placu zabaw przy przedszkolu (Zespół Szkolno-Przedszkolny                               w Radwanicach)</t>
  </si>
  <si>
    <t>Budowa sieci kanalizacji sanitarnej Sieroszowice - Strogoborzyce</t>
  </si>
  <si>
    <t>Dotacje                      z funduszy celowych                                i unijnych</t>
  </si>
  <si>
    <t xml:space="preserve">Kredyty                      i pożyczki bankowe </t>
  </si>
  <si>
    <t>Dotacje                         z budżetu państwa</t>
  </si>
  <si>
    <t>Wykaz zadań inwestycyjnych planowanych do realizacji w 2017 roku</t>
  </si>
  <si>
    <t xml:space="preserve">Wydatki na zadania zaplanowane do realizacji w 2017 r. </t>
  </si>
  <si>
    <t>Budowa odcinka sieci wodociągowej                           w miejscowości Łagoszów Wielki</t>
  </si>
  <si>
    <t>Wdrożenie e-usług publicznych w Gminie Radwanice</t>
  </si>
  <si>
    <t>Budowa zaplecza socjalnego przy boiskach w Radwanicach i Buczynie</t>
  </si>
  <si>
    <t xml:space="preserve">Budowa odcinka sieci wodociągowej na ul. Spadzistej w Radwanicach </t>
  </si>
  <si>
    <t>Drogi publiczne powiatowe</t>
  </si>
  <si>
    <t>Dotacja celowa dla Powiatu Polkowickiego - budowa drogi w Przesiecznej</t>
  </si>
  <si>
    <t xml:space="preserve">Budowa drogi w Łagoszowie Wielkim </t>
  </si>
  <si>
    <t>Oczyszczanie miast i wsi</t>
  </si>
  <si>
    <t xml:space="preserve">Wpłata na rzecz ZGMZ - utwardzenie terenów PSZOK </t>
  </si>
  <si>
    <t>Bezpieczeństwo publiczne i ochrona przeciwpożarowa</t>
  </si>
  <si>
    <t>Ochotnicze straże pożarne</t>
  </si>
  <si>
    <t xml:space="preserve">Termomodernizacja budynku Ośrodka Zdrowia i wykonanie zagospodarowania działki  </t>
  </si>
  <si>
    <t xml:space="preserve">Komendy powiatowe Państwowej Straży Pożarnej </t>
  </si>
  <si>
    <t xml:space="preserve">Dofinansowanie rozbudowy budynku Komendy Powiatowej PSP w Polkowicach </t>
  </si>
  <si>
    <t>Dofinansowanie zakupu samochodu pożarniczego na potrzeby jednostki OSP Radwanice</t>
  </si>
  <si>
    <t xml:space="preserve">Załącznik nr 6 do Uchwały nr XX/115/17 Rady Gminy w Radwanicach z dnia 28 marca 2017 r.  </t>
  </si>
  <si>
    <t xml:space="preserve">Budowa z przebudową oczyszczalni ścieków  w Radwanicach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</si>
</sst>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4" fontId="1" fillId="0" borderId="15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4" fontId="2" fillId="0" borderId="12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4" zoomScaleNormal="100" workbookViewId="0">
      <selection activeCell="D46" sqref="D46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140625" style="1" customWidth="1"/>
    <col min="4" max="4" width="33.5703125" style="1" customWidth="1"/>
    <col min="5" max="5" width="12.7109375" style="1" customWidth="1"/>
    <col min="6" max="6" width="11" style="1" customWidth="1"/>
    <col min="7" max="7" width="11.42578125" style="1" customWidth="1"/>
    <col min="8" max="8" width="11" style="1" customWidth="1"/>
    <col min="9" max="9" width="11.28515625" style="1" bestFit="1" customWidth="1"/>
    <col min="10" max="10" width="11.140625" style="1" customWidth="1"/>
    <col min="11" max="11" width="8.7109375" style="1" customWidth="1"/>
    <col min="12" max="16384" width="9.140625" style="1"/>
  </cols>
  <sheetData>
    <row r="1" spans="1:12" x14ac:dyDescent="0.2">
      <c r="A1" s="78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2" ht="24.75" customHeight="1" x14ac:dyDescent="0.25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2" ht="34.5" customHeight="1" thickBot="1" x14ac:dyDescent="0.25"/>
    <row r="5" spans="1:12" ht="15" customHeight="1" x14ac:dyDescent="0.2">
      <c r="A5" s="80" t="s">
        <v>0</v>
      </c>
      <c r="B5" s="82" t="s">
        <v>1</v>
      </c>
      <c r="C5" s="85" t="s">
        <v>17</v>
      </c>
      <c r="D5" s="82" t="s">
        <v>2</v>
      </c>
      <c r="E5" s="82" t="s">
        <v>3</v>
      </c>
      <c r="F5" s="82" t="s">
        <v>4</v>
      </c>
      <c r="G5" s="82" t="s">
        <v>45</v>
      </c>
      <c r="H5" s="82" t="s">
        <v>5</v>
      </c>
      <c r="I5" s="82"/>
      <c r="J5" s="82"/>
      <c r="K5" s="84"/>
      <c r="L5" s="2"/>
    </row>
    <row r="6" spans="1:12" ht="51.75" thickBot="1" x14ac:dyDescent="0.25">
      <c r="A6" s="81"/>
      <c r="B6" s="83"/>
      <c r="C6" s="86"/>
      <c r="D6" s="83"/>
      <c r="E6" s="83"/>
      <c r="F6" s="83"/>
      <c r="G6" s="83"/>
      <c r="H6" s="7" t="s">
        <v>6</v>
      </c>
      <c r="I6" s="7" t="s">
        <v>43</v>
      </c>
      <c r="J6" s="7" t="s">
        <v>41</v>
      </c>
      <c r="K6" s="8" t="s">
        <v>42</v>
      </c>
      <c r="L6" s="2"/>
    </row>
    <row r="7" spans="1:12" s="4" customFormat="1" ht="13.5" thickBot="1" x14ac:dyDescent="0.25">
      <c r="A7" s="53" t="s">
        <v>7</v>
      </c>
      <c r="B7" s="52"/>
      <c r="C7" s="52"/>
      <c r="D7" s="31" t="s">
        <v>10</v>
      </c>
      <c r="E7" s="32">
        <f>E8</f>
        <v>400000</v>
      </c>
      <c r="F7" s="32">
        <f t="shared" ref="F7:J7" si="0">F8</f>
        <v>0</v>
      </c>
      <c r="G7" s="32">
        <f t="shared" si="0"/>
        <v>400000</v>
      </c>
      <c r="H7" s="32">
        <f t="shared" si="0"/>
        <v>400000</v>
      </c>
      <c r="I7" s="32">
        <f t="shared" si="0"/>
        <v>0</v>
      </c>
      <c r="J7" s="32">
        <f t="shared" si="0"/>
        <v>0</v>
      </c>
      <c r="K7" s="33">
        <f>K8</f>
        <v>0</v>
      </c>
      <c r="L7" s="3"/>
    </row>
    <row r="8" spans="1:12" s="4" customFormat="1" ht="25.5" x14ac:dyDescent="0.2">
      <c r="A8" s="88"/>
      <c r="B8" s="34" t="s">
        <v>8</v>
      </c>
      <c r="C8" s="51"/>
      <c r="D8" s="35" t="s">
        <v>19</v>
      </c>
      <c r="E8" s="36">
        <f>SUM(E9:E10)</f>
        <v>400000</v>
      </c>
      <c r="F8" s="36">
        <f t="shared" ref="F8:J8" si="1">SUM(F9:F10)</f>
        <v>0</v>
      </c>
      <c r="G8" s="36">
        <f t="shared" si="1"/>
        <v>400000</v>
      </c>
      <c r="H8" s="36">
        <f t="shared" si="1"/>
        <v>400000</v>
      </c>
      <c r="I8" s="36">
        <f t="shared" si="1"/>
        <v>0</v>
      </c>
      <c r="J8" s="36">
        <f t="shared" si="1"/>
        <v>0</v>
      </c>
      <c r="K8" s="37">
        <f>SUM(K9:K10)</f>
        <v>0</v>
      </c>
      <c r="L8" s="3"/>
    </row>
    <row r="9" spans="1:12" ht="25.5" x14ac:dyDescent="0.2">
      <c r="A9" s="89"/>
      <c r="B9" s="93"/>
      <c r="C9" s="54">
        <v>6050</v>
      </c>
      <c r="D9" s="55" t="s">
        <v>49</v>
      </c>
      <c r="E9" s="56">
        <v>250000</v>
      </c>
      <c r="F9" s="56">
        <v>0</v>
      </c>
      <c r="G9" s="56">
        <v>250000</v>
      </c>
      <c r="H9" s="56">
        <v>250000</v>
      </c>
      <c r="I9" s="56">
        <v>0</v>
      </c>
      <c r="J9" s="56">
        <v>0</v>
      </c>
      <c r="K9" s="57">
        <v>0</v>
      </c>
      <c r="L9" s="2"/>
    </row>
    <row r="10" spans="1:12" ht="26.25" thickBot="1" x14ac:dyDescent="0.25">
      <c r="A10" s="90"/>
      <c r="B10" s="94"/>
      <c r="C10" s="58" t="s">
        <v>18</v>
      </c>
      <c r="D10" s="16" t="s">
        <v>46</v>
      </c>
      <c r="E10" s="17">
        <v>150000</v>
      </c>
      <c r="F10" s="17">
        <v>0</v>
      </c>
      <c r="G10" s="17">
        <f>H10+I10+J10+K10</f>
        <v>150000</v>
      </c>
      <c r="H10" s="17">
        <v>150000</v>
      </c>
      <c r="I10" s="17">
        <v>0</v>
      </c>
      <c r="J10" s="17">
        <v>0</v>
      </c>
      <c r="K10" s="18">
        <v>0</v>
      </c>
    </row>
    <row r="11" spans="1:12" s="4" customFormat="1" ht="13.5" thickBot="1" x14ac:dyDescent="0.25">
      <c r="A11" s="49">
        <v>600</v>
      </c>
      <c r="B11" s="59"/>
      <c r="C11" s="59"/>
      <c r="D11" s="60" t="s">
        <v>15</v>
      </c>
      <c r="E11" s="61">
        <f>E12+E14</f>
        <v>4706000</v>
      </c>
      <c r="F11" s="61">
        <f t="shared" ref="F11:K11" si="2">F12+F14</f>
        <v>0</v>
      </c>
      <c r="G11" s="61">
        <f t="shared" si="2"/>
        <v>4706000</v>
      </c>
      <c r="H11" s="61">
        <f t="shared" si="2"/>
        <v>3650000</v>
      </c>
      <c r="I11" s="61">
        <f t="shared" si="2"/>
        <v>1056000</v>
      </c>
      <c r="J11" s="61">
        <f t="shared" si="2"/>
        <v>0</v>
      </c>
      <c r="K11" s="62">
        <f t="shared" si="2"/>
        <v>0</v>
      </c>
    </row>
    <row r="12" spans="1:12" s="4" customFormat="1" x14ac:dyDescent="0.2">
      <c r="A12" s="74"/>
      <c r="B12" s="27">
        <v>60014</v>
      </c>
      <c r="C12" s="27"/>
      <c r="D12" s="28" t="s">
        <v>50</v>
      </c>
      <c r="E12" s="29">
        <f>E13</f>
        <v>500000</v>
      </c>
      <c r="F12" s="29">
        <f t="shared" ref="F12:K12" si="3">F13</f>
        <v>0</v>
      </c>
      <c r="G12" s="29">
        <f t="shared" si="3"/>
        <v>500000</v>
      </c>
      <c r="H12" s="29">
        <f t="shared" si="3"/>
        <v>500000</v>
      </c>
      <c r="I12" s="29">
        <f t="shared" si="3"/>
        <v>0</v>
      </c>
      <c r="J12" s="29">
        <f t="shared" si="3"/>
        <v>0</v>
      </c>
      <c r="K12" s="30">
        <f t="shared" si="3"/>
        <v>0</v>
      </c>
    </row>
    <row r="13" spans="1:12" ht="38.25" x14ac:dyDescent="0.2">
      <c r="A13" s="95"/>
      <c r="B13" s="9"/>
      <c r="C13" s="9">
        <v>6620</v>
      </c>
      <c r="D13" s="5" t="s">
        <v>51</v>
      </c>
      <c r="E13" s="11">
        <v>500000</v>
      </c>
      <c r="F13" s="11">
        <v>0</v>
      </c>
      <c r="G13" s="11">
        <v>500000</v>
      </c>
      <c r="H13" s="11">
        <v>500000</v>
      </c>
      <c r="I13" s="11">
        <v>0</v>
      </c>
      <c r="J13" s="11">
        <v>0</v>
      </c>
      <c r="K13" s="12">
        <v>0</v>
      </c>
    </row>
    <row r="14" spans="1:12" s="4" customFormat="1" ht="15" customHeight="1" x14ac:dyDescent="0.2">
      <c r="A14" s="95"/>
      <c r="B14" s="10">
        <v>60016</v>
      </c>
      <c r="C14" s="10"/>
      <c r="D14" s="6" t="s">
        <v>20</v>
      </c>
      <c r="E14" s="13">
        <f>SUM(E15:E19)</f>
        <v>4206000</v>
      </c>
      <c r="F14" s="13">
        <f t="shared" ref="F14:K14" si="4">SUM(F15:F19)</f>
        <v>0</v>
      </c>
      <c r="G14" s="13">
        <f t="shared" si="4"/>
        <v>4206000</v>
      </c>
      <c r="H14" s="13">
        <f t="shared" si="4"/>
        <v>3150000</v>
      </c>
      <c r="I14" s="13">
        <f t="shared" si="4"/>
        <v>1056000</v>
      </c>
      <c r="J14" s="13">
        <f t="shared" si="4"/>
        <v>0</v>
      </c>
      <c r="K14" s="14">
        <f t="shared" si="4"/>
        <v>0</v>
      </c>
    </row>
    <row r="15" spans="1:12" ht="15" customHeight="1" x14ac:dyDescent="0.2">
      <c r="A15" s="95"/>
      <c r="B15" s="91"/>
      <c r="C15" s="9">
        <v>6050</v>
      </c>
      <c r="D15" s="5" t="s">
        <v>29</v>
      </c>
      <c r="E15" s="11">
        <v>500000</v>
      </c>
      <c r="F15" s="11">
        <v>0</v>
      </c>
      <c r="G15" s="11">
        <f>H15+I15+J15+K15</f>
        <v>500000</v>
      </c>
      <c r="H15" s="11">
        <v>500000</v>
      </c>
      <c r="I15" s="11">
        <v>0</v>
      </c>
      <c r="J15" s="11">
        <v>0</v>
      </c>
      <c r="K15" s="12">
        <v>0</v>
      </c>
    </row>
    <row r="16" spans="1:12" ht="15" customHeight="1" x14ac:dyDescent="0.2">
      <c r="A16" s="95"/>
      <c r="B16" s="91"/>
      <c r="C16" s="9">
        <v>6050</v>
      </c>
      <c r="D16" s="5" t="s">
        <v>30</v>
      </c>
      <c r="E16" s="11">
        <v>1870000</v>
      </c>
      <c r="F16" s="11">
        <v>0</v>
      </c>
      <c r="G16" s="11">
        <v>1870000</v>
      </c>
      <c r="H16" s="11">
        <v>1070000</v>
      </c>
      <c r="I16" s="11">
        <v>800000</v>
      </c>
      <c r="J16" s="11">
        <v>0</v>
      </c>
      <c r="K16" s="12">
        <v>0</v>
      </c>
    </row>
    <row r="17" spans="1:11" ht="15" customHeight="1" x14ac:dyDescent="0.2">
      <c r="A17" s="95"/>
      <c r="B17" s="91"/>
      <c r="C17" s="9">
        <v>6050</v>
      </c>
      <c r="D17" s="5" t="s">
        <v>52</v>
      </c>
      <c r="E17" s="11">
        <v>1306000</v>
      </c>
      <c r="F17" s="11">
        <v>0</v>
      </c>
      <c r="G17" s="11">
        <v>1306000</v>
      </c>
      <c r="H17" s="11">
        <v>1050000</v>
      </c>
      <c r="I17" s="11">
        <v>256000</v>
      </c>
      <c r="J17" s="11">
        <v>0</v>
      </c>
      <c r="K17" s="12">
        <v>0</v>
      </c>
    </row>
    <row r="18" spans="1:11" ht="26.25" customHeight="1" x14ac:dyDescent="0.2">
      <c r="A18" s="95"/>
      <c r="B18" s="91"/>
      <c r="C18" s="9">
        <v>6050</v>
      </c>
      <c r="D18" s="5" t="s">
        <v>34</v>
      </c>
      <c r="E18" s="11">
        <v>350000</v>
      </c>
      <c r="F18" s="11">
        <v>0</v>
      </c>
      <c r="G18" s="11">
        <f t="shared" ref="G18:G19" si="5">H18+I18+J18+K18</f>
        <v>350000</v>
      </c>
      <c r="H18" s="11">
        <v>350000</v>
      </c>
      <c r="I18" s="11">
        <v>0</v>
      </c>
      <c r="J18" s="11">
        <v>0</v>
      </c>
      <c r="K18" s="12">
        <v>0</v>
      </c>
    </row>
    <row r="19" spans="1:11" ht="27" customHeight="1" thickBot="1" x14ac:dyDescent="0.25">
      <c r="A19" s="75"/>
      <c r="B19" s="92"/>
      <c r="C19" s="15">
        <v>6050</v>
      </c>
      <c r="D19" s="16" t="s">
        <v>31</v>
      </c>
      <c r="E19" s="17">
        <v>180000</v>
      </c>
      <c r="F19" s="17">
        <v>0</v>
      </c>
      <c r="G19" s="17">
        <f t="shared" si="5"/>
        <v>180000</v>
      </c>
      <c r="H19" s="17">
        <v>180000</v>
      </c>
      <c r="I19" s="17">
        <v>0</v>
      </c>
      <c r="J19" s="17">
        <v>0</v>
      </c>
      <c r="K19" s="18">
        <v>0</v>
      </c>
    </row>
    <row r="20" spans="1:11" ht="15.75" customHeight="1" thickBot="1" x14ac:dyDescent="0.25">
      <c r="A20" s="50">
        <v>700</v>
      </c>
      <c r="B20" s="63"/>
      <c r="C20" s="63"/>
      <c r="D20" s="64" t="s">
        <v>25</v>
      </c>
      <c r="E20" s="65">
        <f>E21</f>
        <v>602000</v>
      </c>
      <c r="F20" s="65">
        <f t="shared" ref="F20:K20" si="6">F21</f>
        <v>22000</v>
      </c>
      <c r="G20" s="65">
        <f t="shared" si="6"/>
        <v>530000</v>
      </c>
      <c r="H20" s="65">
        <f t="shared" si="6"/>
        <v>530000</v>
      </c>
      <c r="I20" s="65">
        <f t="shared" si="6"/>
        <v>0</v>
      </c>
      <c r="J20" s="65">
        <f t="shared" si="6"/>
        <v>0</v>
      </c>
      <c r="K20" s="66">
        <f t="shared" si="6"/>
        <v>0</v>
      </c>
    </row>
    <row r="21" spans="1:11" ht="13.5" customHeight="1" x14ac:dyDescent="0.2">
      <c r="A21" s="72"/>
      <c r="B21" s="23">
        <v>70005</v>
      </c>
      <c r="C21" s="23"/>
      <c r="D21" s="68" t="s">
        <v>26</v>
      </c>
      <c r="E21" s="25">
        <f t="shared" ref="E21:K21" si="7">SUM(E22:E23)</f>
        <v>602000</v>
      </c>
      <c r="F21" s="25">
        <f t="shared" si="7"/>
        <v>22000</v>
      </c>
      <c r="G21" s="25">
        <f t="shared" si="7"/>
        <v>530000</v>
      </c>
      <c r="H21" s="25">
        <f t="shared" si="7"/>
        <v>530000</v>
      </c>
      <c r="I21" s="25">
        <f t="shared" si="7"/>
        <v>0</v>
      </c>
      <c r="J21" s="25">
        <f t="shared" si="7"/>
        <v>0</v>
      </c>
      <c r="K21" s="26">
        <f t="shared" si="7"/>
        <v>0</v>
      </c>
    </row>
    <row r="22" spans="1:11" ht="38.25" x14ac:dyDescent="0.2">
      <c r="A22" s="72"/>
      <c r="B22" s="76"/>
      <c r="C22" s="9">
        <v>6050</v>
      </c>
      <c r="D22" s="5" t="s">
        <v>57</v>
      </c>
      <c r="E22" s="11">
        <v>480000</v>
      </c>
      <c r="F22" s="11">
        <v>0</v>
      </c>
      <c r="G22" s="11">
        <v>480000</v>
      </c>
      <c r="H22" s="11">
        <v>480000</v>
      </c>
      <c r="I22" s="11">
        <v>0</v>
      </c>
      <c r="J22" s="11">
        <v>0</v>
      </c>
      <c r="K22" s="12">
        <v>0</v>
      </c>
    </row>
    <row r="23" spans="1:11" ht="13.5" thickBot="1" x14ac:dyDescent="0.25">
      <c r="A23" s="73"/>
      <c r="B23" s="87"/>
      <c r="C23" s="15">
        <v>6060</v>
      </c>
      <c r="D23" s="16" t="s">
        <v>32</v>
      </c>
      <c r="E23" s="17">
        <v>122000</v>
      </c>
      <c r="F23" s="17">
        <v>22000</v>
      </c>
      <c r="G23" s="17">
        <f>H23+I23+J23+K23</f>
        <v>50000</v>
      </c>
      <c r="H23" s="17">
        <v>50000</v>
      </c>
      <c r="I23" s="17">
        <v>0</v>
      </c>
      <c r="J23" s="17">
        <v>0</v>
      </c>
      <c r="K23" s="18">
        <v>0</v>
      </c>
    </row>
    <row r="24" spans="1:11" s="4" customFormat="1" ht="13.5" thickBot="1" x14ac:dyDescent="0.25">
      <c r="A24" s="38">
        <v>750</v>
      </c>
      <c r="B24" s="39"/>
      <c r="C24" s="39"/>
      <c r="D24" s="40" t="s">
        <v>11</v>
      </c>
      <c r="E24" s="41">
        <f>E25+E28</f>
        <v>1072000</v>
      </c>
      <c r="F24" s="41">
        <f t="shared" ref="F24:J24" si="8">F25+F28</f>
        <v>10000</v>
      </c>
      <c r="G24" s="41">
        <f t="shared" si="8"/>
        <v>232000</v>
      </c>
      <c r="H24" s="41">
        <f t="shared" si="8"/>
        <v>232000</v>
      </c>
      <c r="I24" s="41">
        <f t="shared" si="8"/>
        <v>0</v>
      </c>
      <c r="J24" s="41">
        <f t="shared" si="8"/>
        <v>0</v>
      </c>
      <c r="K24" s="42">
        <f>K25+K28</f>
        <v>0</v>
      </c>
    </row>
    <row r="25" spans="1:11" s="4" customFormat="1" x14ac:dyDescent="0.2">
      <c r="A25" s="72"/>
      <c r="B25" s="23">
        <v>75023</v>
      </c>
      <c r="C25" s="23"/>
      <c r="D25" s="24" t="s">
        <v>21</v>
      </c>
      <c r="E25" s="25">
        <f>E26+E27</f>
        <v>1065000</v>
      </c>
      <c r="F25" s="25">
        <f t="shared" ref="F25:J25" si="9">F26+F27</f>
        <v>10000</v>
      </c>
      <c r="G25" s="25">
        <f t="shared" si="9"/>
        <v>225000</v>
      </c>
      <c r="H25" s="25">
        <f t="shared" si="9"/>
        <v>225000</v>
      </c>
      <c r="I25" s="25">
        <f t="shared" si="9"/>
        <v>0</v>
      </c>
      <c r="J25" s="25">
        <f t="shared" si="9"/>
        <v>0</v>
      </c>
      <c r="K25" s="26">
        <f>K26+K27</f>
        <v>0</v>
      </c>
    </row>
    <row r="26" spans="1:11" ht="26.25" customHeight="1" x14ac:dyDescent="0.2">
      <c r="A26" s="72"/>
      <c r="B26" s="76"/>
      <c r="C26" s="19">
        <v>6060</v>
      </c>
      <c r="D26" s="20" t="s">
        <v>9</v>
      </c>
      <c r="E26" s="21">
        <v>25000</v>
      </c>
      <c r="F26" s="21">
        <v>0</v>
      </c>
      <c r="G26" s="21">
        <f>H26+I26+J26+K26</f>
        <v>25000</v>
      </c>
      <c r="H26" s="21">
        <v>25000</v>
      </c>
      <c r="I26" s="21">
        <v>0</v>
      </c>
      <c r="J26" s="21">
        <v>0</v>
      </c>
      <c r="K26" s="22">
        <v>0</v>
      </c>
    </row>
    <row r="27" spans="1:11" ht="26.25" customHeight="1" x14ac:dyDescent="0.2">
      <c r="A27" s="72"/>
      <c r="B27" s="77"/>
      <c r="C27" s="48">
        <v>6068</v>
      </c>
      <c r="D27" s="20" t="s">
        <v>47</v>
      </c>
      <c r="E27" s="21">
        <v>1040000</v>
      </c>
      <c r="F27" s="21">
        <v>10000</v>
      </c>
      <c r="G27" s="21">
        <v>200000</v>
      </c>
      <c r="H27" s="21">
        <v>200000</v>
      </c>
      <c r="I27" s="21">
        <v>0</v>
      </c>
      <c r="J27" s="21">
        <v>0</v>
      </c>
      <c r="K27" s="22">
        <v>0</v>
      </c>
    </row>
    <row r="28" spans="1:11" s="4" customFormat="1" ht="25.5" x14ac:dyDescent="0.2">
      <c r="A28" s="72"/>
      <c r="B28" s="10">
        <v>75075</v>
      </c>
      <c r="C28" s="10"/>
      <c r="D28" s="6" t="s">
        <v>33</v>
      </c>
      <c r="E28" s="13">
        <f t="shared" ref="E28:J28" si="10">SUM(E29:E29)</f>
        <v>7000</v>
      </c>
      <c r="F28" s="13">
        <f t="shared" si="10"/>
        <v>0</v>
      </c>
      <c r="G28" s="13">
        <f t="shared" si="10"/>
        <v>7000</v>
      </c>
      <c r="H28" s="13">
        <f t="shared" si="10"/>
        <v>7000</v>
      </c>
      <c r="I28" s="13">
        <f t="shared" si="10"/>
        <v>0</v>
      </c>
      <c r="J28" s="13">
        <f t="shared" si="10"/>
        <v>0</v>
      </c>
      <c r="K28" s="14">
        <f>K29</f>
        <v>0</v>
      </c>
    </row>
    <row r="29" spans="1:11" ht="27" customHeight="1" thickBot="1" x14ac:dyDescent="0.25">
      <c r="A29" s="73"/>
      <c r="B29" s="46"/>
      <c r="C29" s="15">
        <v>6060</v>
      </c>
      <c r="D29" s="16" t="s">
        <v>37</v>
      </c>
      <c r="E29" s="17">
        <v>7000</v>
      </c>
      <c r="F29" s="17">
        <v>0</v>
      </c>
      <c r="G29" s="17">
        <f>H29+I29+J29+K29</f>
        <v>7000</v>
      </c>
      <c r="H29" s="17">
        <v>7000</v>
      </c>
      <c r="I29" s="17">
        <v>0</v>
      </c>
      <c r="J29" s="17">
        <v>0</v>
      </c>
      <c r="K29" s="18">
        <v>0</v>
      </c>
    </row>
    <row r="30" spans="1:11" s="4" customFormat="1" ht="27" customHeight="1" thickBot="1" x14ac:dyDescent="0.25">
      <c r="A30" s="70">
        <v>754</v>
      </c>
      <c r="B30" s="59"/>
      <c r="C30" s="59"/>
      <c r="D30" s="60" t="s">
        <v>55</v>
      </c>
      <c r="E30" s="61">
        <f>E33+E31</f>
        <v>330000</v>
      </c>
      <c r="F30" s="61">
        <f t="shared" ref="F30:K30" si="11">F33+F31</f>
        <v>0</v>
      </c>
      <c r="G30" s="61">
        <f t="shared" si="11"/>
        <v>330000</v>
      </c>
      <c r="H30" s="61">
        <f t="shared" si="11"/>
        <v>330000</v>
      </c>
      <c r="I30" s="61">
        <f t="shared" si="11"/>
        <v>0</v>
      </c>
      <c r="J30" s="61">
        <f t="shared" si="11"/>
        <v>0</v>
      </c>
      <c r="K30" s="62">
        <f t="shared" si="11"/>
        <v>0</v>
      </c>
    </row>
    <row r="31" spans="1:11" s="4" customFormat="1" ht="27" customHeight="1" x14ac:dyDescent="0.2">
      <c r="A31" s="74"/>
      <c r="B31" s="27">
        <v>75411</v>
      </c>
      <c r="C31" s="27"/>
      <c r="D31" s="28" t="s">
        <v>58</v>
      </c>
      <c r="E31" s="29">
        <f>E32</f>
        <v>30000</v>
      </c>
      <c r="F31" s="29">
        <f t="shared" ref="F31:K31" si="12">F32</f>
        <v>0</v>
      </c>
      <c r="G31" s="29">
        <f t="shared" si="12"/>
        <v>30000</v>
      </c>
      <c r="H31" s="29">
        <f t="shared" si="12"/>
        <v>30000</v>
      </c>
      <c r="I31" s="29">
        <f t="shared" si="12"/>
        <v>0</v>
      </c>
      <c r="J31" s="29">
        <f t="shared" si="12"/>
        <v>0</v>
      </c>
      <c r="K31" s="30">
        <f t="shared" si="12"/>
        <v>0</v>
      </c>
    </row>
    <row r="32" spans="1:11" s="4" customFormat="1" ht="27" customHeight="1" x14ac:dyDescent="0.2">
      <c r="A32" s="95"/>
      <c r="B32" s="9"/>
      <c r="C32" s="9">
        <v>6230</v>
      </c>
      <c r="D32" s="5" t="s">
        <v>59</v>
      </c>
      <c r="E32" s="11">
        <v>30000</v>
      </c>
      <c r="F32" s="11">
        <v>0</v>
      </c>
      <c r="G32" s="11">
        <v>30000</v>
      </c>
      <c r="H32" s="11">
        <v>30000</v>
      </c>
      <c r="I32" s="11">
        <v>0</v>
      </c>
      <c r="J32" s="11">
        <v>0</v>
      </c>
      <c r="K32" s="12">
        <v>0</v>
      </c>
    </row>
    <row r="33" spans="1:11" s="67" customFormat="1" ht="16.5" customHeight="1" x14ac:dyDescent="0.25">
      <c r="A33" s="95"/>
      <c r="B33" s="96">
        <v>75412</v>
      </c>
      <c r="C33" s="96"/>
      <c r="D33" s="97" t="s">
        <v>56</v>
      </c>
      <c r="E33" s="98">
        <f>E34</f>
        <v>300000</v>
      </c>
      <c r="F33" s="98">
        <f t="shared" ref="F33:K33" si="13">F34</f>
        <v>0</v>
      </c>
      <c r="G33" s="98">
        <f t="shared" si="13"/>
        <v>300000</v>
      </c>
      <c r="H33" s="98">
        <f t="shared" si="13"/>
        <v>300000</v>
      </c>
      <c r="I33" s="98">
        <f t="shared" si="13"/>
        <v>0</v>
      </c>
      <c r="J33" s="98">
        <f t="shared" si="13"/>
        <v>0</v>
      </c>
      <c r="K33" s="99">
        <f t="shared" si="13"/>
        <v>0</v>
      </c>
    </row>
    <row r="34" spans="1:11" ht="39.75" customHeight="1" thickBot="1" x14ac:dyDescent="0.25">
      <c r="A34" s="75"/>
      <c r="B34" s="15"/>
      <c r="C34" s="15">
        <v>6230</v>
      </c>
      <c r="D34" s="16" t="s">
        <v>60</v>
      </c>
      <c r="E34" s="17">
        <v>300000</v>
      </c>
      <c r="F34" s="17">
        <v>0</v>
      </c>
      <c r="G34" s="17">
        <v>300000</v>
      </c>
      <c r="H34" s="17">
        <v>300000</v>
      </c>
      <c r="I34" s="17">
        <v>0</v>
      </c>
      <c r="J34" s="17">
        <v>0</v>
      </c>
      <c r="K34" s="18">
        <v>0</v>
      </c>
    </row>
    <row r="35" spans="1:11" s="4" customFormat="1" ht="13.5" thickBot="1" x14ac:dyDescent="0.25">
      <c r="A35" s="69">
        <v>801</v>
      </c>
      <c r="B35" s="63"/>
      <c r="C35" s="63"/>
      <c r="D35" s="64" t="s">
        <v>12</v>
      </c>
      <c r="E35" s="65">
        <f>E36+E41+E39</f>
        <v>50000</v>
      </c>
      <c r="F35" s="65">
        <f t="shared" ref="F35:K35" si="14">F36+F41+F39</f>
        <v>0</v>
      </c>
      <c r="G35" s="65">
        <f t="shared" si="14"/>
        <v>50000</v>
      </c>
      <c r="H35" s="65">
        <f t="shared" si="14"/>
        <v>50000</v>
      </c>
      <c r="I35" s="65">
        <f t="shared" si="14"/>
        <v>0</v>
      </c>
      <c r="J35" s="65">
        <f t="shared" si="14"/>
        <v>0</v>
      </c>
      <c r="K35" s="66">
        <f t="shared" si="14"/>
        <v>0</v>
      </c>
    </row>
    <row r="36" spans="1:11" s="4" customFormat="1" x14ac:dyDescent="0.2">
      <c r="A36" s="71"/>
      <c r="B36" s="27">
        <v>80101</v>
      </c>
      <c r="C36" s="27"/>
      <c r="D36" s="28" t="s">
        <v>22</v>
      </c>
      <c r="E36" s="29">
        <f t="shared" ref="E36:K36" si="15">SUM(E37:E38)</f>
        <v>30000</v>
      </c>
      <c r="F36" s="29">
        <f t="shared" si="15"/>
        <v>0</v>
      </c>
      <c r="G36" s="29">
        <f t="shared" si="15"/>
        <v>30000</v>
      </c>
      <c r="H36" s="29">
        <f t="shared" si="15"/>
        <v>30000</v>
      </c>
      <c r="I36" s="29">
        <f t="shared" si="15"/>
        <v>0</v>
      </c>
      <c r="J36" s="29">
        <f t="shared" si="15"/>
        <v>0</v>
      </c>
      <c r="K36" s="30">
        <f t="shared" si="15"/>
        <v>0</v>
      </c>
    </row>
    <row r="37" spans="1:11" ht="39" customHeight="1" x14ac:dyDescent="0.2">
      <c r="A37" s="72"/>
      <c r="B37" s="76"/>
      <c r="C37" s="9">
        <v>6060</v>
      </c>
      <c r="D37" s="5" t="s">
        <v>35</v>
      </c>
      <c r="E37" s="11">
        <v>10000</v>
      </c>
      <c r="F37" s="11">
        <v>0</v>
      </c>
      <c r="G37" s="11">
        <f>H37+I37+J37+K37</f>
        <v>10000</v>
      </c>
      <c r="H37" s="11">
        <v>10000</v>
      </c>
      <c r="I37" s="11">
        <v>0</v>
      </c>
      <c r="J37" s="11">
        <v>0</v>
      </c>
      <c r="K37" s="12">
        <v>0</v>
      </c>
    </row>
    <row r="38" spans="1:11" ht="40.5" customHeight="1" x14ac:dyDescent="0.2">
      <c r="A38" s="72"/>
      <c r="B38" s="77"/>
      <c r="C38" s="9">
        <v>6060</v>
      </c>
      <c r="D38" s="5" t="s">
        <v>38</v>
      </c>
      <c r="E38" s="11">
        <v>20000</v>
      </c>
      <c r="F38" s="11">
        <v>0</v>
      </c>
      <c r="G38" s="11">
        <f>H38+I38+J38+K38</f>
        <v>20000</v>
      </c>
      <c r="H38" s="11">
        <v>20000</v>
      </c>
      <c r="I38" s="11">
        <v>0</v>
      </c>
      <c r="J38" s="11">
        <v>0</v>
      </c>
      <c r="K38" s="12">
        <v>0</v>
      </c>
    </row>
    <row r="39" spans="1:11" x14ac:dyDescent="0.2">
      <c r="A39" s="72"/>
      <c r="B39" s="23">
        <v>80104</v>
      </c>
      <c r="C39" s="10"/>
      <c r="D39" s="6" t="s">
        <v>36</v>
      </c>
      <c r="E39" s="13">
        <f>E40</f>
        <v>10000</v>
      </c>
      <c r="F39" s="13">
        <f t="shared" ref="F39:J39" si="16">F40</f>
        <v>0</v>
      </c>
      <c r="G39" s="13">
        <f t="shared" si="16"/>
        <v>10000</v>
      </c>
      <c r="H39" s="13">
        <f t="shared" si="16"/>
        <v>10000</v>
      </c>
      <c r="I39" s="13">
        <f t="shared" si="16"/>
        <v>0</v>
      </c>
      <c r="J39" s="13">
        <f t="shared" si="16"/>
        <v>0</v>
      </c>
      <c r="K39" s="14">
        <f>K40</f>
        <v>0</v>
      </c>
    </row>
    <row r="40" spans="1:11" ht="37.5" customHeight="1" x14ac:dyDescent="0.2">
      <c r="A40" s="72"/>
      <c r="B40" s="47"/>
      <c r="C40" s="9">
        <v>6060</v>
      </c>
      <c r="D40" s="5" t="s">
        <v>39</v>
      </c>
      <c r="E40" s="11">
        <v>10000</v>
      </c>
      <c r="F40" s="11">
        <v>0</v>
      </c>
      <c r="G40" s="11">
        <f>H40+I40+J40+K40</f>
        <v>10000</v>
      </c>
      <c r="H40" s="11">
        <v>10000</v>
      </c>
      <c r="I40" s="11">
        <v>0</v>
      </c>
      <c r="J40" s="11">
        <v>0</v>
      </c>
      <c r="K40" s="12">
        <v>0</v>
      </c>
    </row>
    <row r="41" spans="1:11" s="4" customFormat="1" ht="15" customHeight="1" x14ac:dyDescent="0.2">
      <c r="A41" s="72"/>
      <c r="B41" s="10">
        <v>80148</v>
      </c>
      <c r="C41" s="10"/>
      <c r="D41" s="6" t="s">
        <v>23</v>
      </c>
      <c r="E41" s="13">
        <f>E42</f>
        <v>10000</v>
      </c>
      <c r="F41" s="13">
        <f t="shared" ref="F41:K41" si="17">F42</f>
        <v>0</v>
      </c>
      <c r="G41" s="13">
        <f t="shared" si="17"/>
        <v>10000</v>
      </c>
      <c r="H41" s="13">
        <f t="shared" si="17"/>
        <v>10000</v>
      </c>
      <c r="I41" s="13">
        <f t="shared" si="17"/>
        <v>0</v>
      </c>
      <c r="J41" s="13">
        <f t="shared" si="17"/>
        <v>0</v>
      </c>
      <c r="K41" s="14">
        <f t="shared" si="17"/>
        <v>0</v>
      </c>
    </row>
    <row r="42" spans="1:11" ht="39.75" customHeight="1" thickBot="1" x14ac:dyDescent="0.25">
      <c r="A42" s="73"/>
      <c r="B42" s="15"/>
      <c r="C42" s="15">
        <v>6060</v>
      </c>
      <c r="D42" s="16" t="s">
        <v>16</v>
      </c>
      <c r="E42" s="17">
        <v>10000</v>
      </c>
      <c r="F42" s="17">
        <v>0</v>
      </c>
      <c r="G42" s="17">
        <f>H42+I42+J42+K42</f>
        <v>10000</v>
      </c>
      <c r="H42" s="17">
        <v>10000</v>
      </c>
      <c r="I42" s="17">
        <v>0</v>
      </c>
      <c r="J42" s="17">
        <v>0</v>
      </c>
      <c r="K42" s="18">
        <v>0</v>
      </c>
    </row>
    <row r="43" spans="1:11" s="4" customFormat="1" ht="26.25" thickBot="1" x14ac:dyDescent="0.25">
      <c r="A43" s="38">
        <v>900</v>
      </c>
      <c r="B43" s="39"/>
      <c r="C43" s="39"/>
      <c r="D43" s="40" t="s">
        <v>13</v>
      </c>
      <c r="E43" s="41">
        <f>E44+E47</f>
        <v>3194535</v>
      </c>
      <c r="F43" s="41">
        <f t="shared" ref="F43:K43" si="18">F44+F47</f>
        <v>423000</v>
      </c>
      <c r="G43" s="41">
        <f t="shared" si="18"/>
        <v>2771535</v>
      </c>
      <c r="H43" s="41">
        <f t="shared" si="18"/>
        <v>1571553</v>
      </c>
      <c r="I43" s="41">
        <f t="shared" si="18"/>
        <v>0</v>
      </c>
      <c r="J43" s="41">
        <f t="shared" si="18"/>
        <v>1200000</v>
      </c>
      <c r="K43" s="42">
        <f t="shared" si="18"/>
        <v>0</v>
      </c>
    </row>
    <row r="44" spans="1:11" s="4" customFormat="1" x14ac:dyDescent="0.2">
      <c r="A44" s="71"/>
      <c r="B44" s="27">
        <v>90001</v>
      </c>
      <c r="C44" s="27"/>
      <c r="D44" s="28" t="s">
        <v>24</v>
      </c>
      <c r="E44" s="29">
        <f>E45+E46</f>
        <v>3186735</v>
      </c>
      <c r="F44" s="29">
        <f t="shared" ref="F44:K44" si="19">F45+F46</f>
        <v>423000</v>
      </c>
      <c r="G44" s="29">
        <f t="shared" si="19"/>
        <v>2763735</v>
      </c>
      <c r="H44" s="29">
        <f t="shared" si="19"/>
        <v>1563753</v>
      </c>
      <c r="I44" s="29">
        <f t="shared" si="19"/>
        <v>0</v>
      </c>
      <c r="J44" s="29">
        <f t="shared" si="19"/>
        <v>1200000</v>
      </c>
      <c r="K44" s="30">
        <f t="shared" si="19"/>
        <v>0</v>
      </c>
    </row>
    <row r="45" spans="1:11" ht="25.5" x14ac:dyDescent="0.2">
      <c r="A45" s="72"/>
      <c r="B45" s="76"/>
      <c r="C45" s="9">
        <v>6050</v>
      </c>
      <c r="D45" s="5" t="s">
        <v>62</v>
      </c>
      <c r="E45" s="11">
        <v>1986735</v>
      </c>
      <c r="F45" s="11">
        <v>423000</v>
      </c>
      <c r="G45" s="11">
        <v>1563735</v>
      </c>
      <c r="H45" s="11">
        <v>363753</v>
      </c>
      <c r="I45" s="11">
        <v>0</v>
      </c>
      <c r="J45" s="11">
        <v>1200000</v>
      </c>
      <c r="K45" s="12">
        <v>0</v>
      </c>
    </row>
    <row r="46" spans="1:11" ht="25.5" x14ac:dyDescent="0.2">
      <c r="A46" s="72"/>
      <c r="B46" s="77"/>
      <c r="C46" s="9">
        <v>6050</v>
      </c>
      <c r="D46" s="5" t="s">
        <v>40</v>
      </c>
      <c r="E46" s="11">
        <v>1200000</v>
      </c>
      <c r="F46" s="11">
        <v>0</v>
      </c>
      <c r="G46" s="11">
        <f>H46+I46+J46+K46</f>
        <v>1200000</v>
      </c>
      <c r="H46" s="11">
        <v>1200000</v>
      </c>
      <c r="I46" s="11">
        <v>0</v>
      </c>
      <c r="J46" s="11">
        <v>0</v>
      </c>
      <c r="K46" s="12">
        <v>0</v>
      </c>
    </row>
    <row r="47" spans="1:11" s="4" customFormat="1" x14ac:dyDescent="0.2">
      <c r="A47" s="72"/>
      <c r="B47" s="10">
        <v>90003</v>
      </c>
      <c r="C47" s="10"/>
      <c r="D47" s="6" t="s">
        <v>53</v>
      </c>
      <c r="E47" s="13">
        <f t="shared" ref="E47:K47" si="20">E48</f>
        <v>7800</v>
      </c>
      <c r="F47" s="13">
        <f t="shared" si="20"/>
        <v>0</v>
      </c>
      <c r="G47" s="13">
        <f t="shared" si="20"/>
        <v>7800</v>
      </c>
      <c r="H47" s="13">
        <f t="shared" si="20"/>
        <v>7800</v>
      </c>
      <c r="I47" s="13">
        <f t="shared" si="20"/>
        <v>0</v>
      </c>
      <c r="J47" s="13">
        <f t="shared" si="20"/>
        <v>0</v>
      </c>
      <c r="K47" s="14">
        <f t="shared" si="20"/>
        <v>0</v>
      </c>
    </row>
    <row r="48" spans="1:11" ht="26.25" thickBot="1" x14ac:dyDescent="0.25">
      <c r="A48" s="73"/>
      <c r="B48" s="15"/>
      <c r="C48" s="15">
        <v>6650</v>
      </c>
      <c r="D48" s="16" t="s">
        <v>54</v>
      </c>
      <c r="E48" s="17">
        <v>7800</v>
      </c>
      <c r="F48" s="17">
        <v>0</v>
      </c>
      <c r="G48" s="17">
        <v>7800</v>
      </c>
      <c r="H48" s="17">
        <v>7800</v>
      </c>
      <c r="I48" s="17">
        <v>0</v>
      </c>
      <c r="J48" s="17">
        <v>0</v>
      </c>
      <c r="K48" s="18">
        <v>0</v>
      </c>
    </row>
    <row r="49" spans="1:11" s="4" customFormat="1" ht="13.5" thickBot="1" x14ac:dyDescent="0.25">
      <c r="A49" s="50">
        <v>926</v>
      </c>
      <c r="B49" s="63"/>
      <c r="C49" s="63"/>
      <c r="D49" s="64" t="s">
        <v>27</v>
      </c>
      <c r="E49" s="65">
        <f>E50</f>
        <v>500000</v>
      </c>
      <c r="F49" s="65">
        <f t="shared" ref="F49:K49" si="21">F50</f>
        <v>0</v>
      </c>
      <c r="G49" s="65">
        <f t="shared" si="21"/>
        <v>500000</v>
      </c>
      <c r="H49" s="65">
        <f t="shared" si="21"/>
        <v>500000</v>
      </c>
      <c r="I49" s="65">
        <f t="shared" si="21"/>
        <v>0</v>
      </c>
      <c r="J49" s="65">
        <f t="shared" si="21"/>
        <v>0</v>
      </c>
      <c r="K49" s="66">
        <f t="shared" si="21"/>
        <v>0</v>
      </c>
    </row>
    <row r="50" spans="1:11" s="4" customFormat="1" x14ac:dyDescent="0.2">
      <c r="A50" s="74"/>
      <c r="B50" s="27">
        <v>92695</v>
      </c>
      <c r="C50" s="27"/>
      <c r="D50" s="28" t="s">
        <v>28</v>
      </c>
      <c r="E50" s="29">
        <f>E51</f>
        <v>500000</v>
      </c>
      <c r="F50" s="29">
        <f t="shared" ref="F50:K50" si="22">F51</f>
        <v>0</v>
      </c>
      <c r="G50" s="29">
        <f t="shared" si="22"/>
        <v>500000</v>
      </c>
      <c r="H50" s="29">
        <f t="shared" si="22"/>
        <v>500000</v>
      </c>
      <c r="I50" s="29">
        <f t="shared" si="22"/>
        <v>0</v>
      </c>
      <c r="J50" s="29">
        <f t="shared" si="22"/>
        <v>0</v>
      </c>
      <c r="K50" s="30">
        <f t="shared" si="22"/>
        <v>0</v>
      </c>
    </row>
    <row r="51" spans="1:11" ht="26.25" thickBot="1" x14ac:dyDescent="0.25">
      <c r="A51" s="75"/>
      <c r="B51" s="15"/>
      <c r="C51" s="15">
        <v>6050</v>
      </c>
      <c r="D51" s="16" t="s">
        <v>48</v>
      </c>
      <c r="E51" s="17">
        <v>500000</v>
      </c>
      <c r="F51" s="17">
        <v>0</v>
      </c>
      <c r="G51" s="17">
        <f>H51+I51+J51+K51</f>
        <v>500000</v>
      </c>
      <c r="H51" s="17">
        <v>500000</v>
      </c>
      <c r="I51" s="17">
        <v>0</v>
      </c>
      <c r="J51" s="17">
        <v>0</v>
      </c>
      <c r="K51" s="18">
        <v>0</v>
      </c>
    </row>
    <row r="52" spans="1:11" s="4" customFormat="1" ht="13.5" thickBot="1" x14ac:dyDescent="0.25">
      <c r="A52" s="43"/>
      <c r="B52" s="44"/>
      <c r="C52" s="44"/>
      <c r="D52" s="45" t="s">
        <v>14</v>
      </c>
      <c r="E52" s="41">
        <f>E7+E11+E21+E24+E30+E35+E43+E49</f>
        <v>10854535</v>
      </c>
      <c r="F52" s="41">
        <f t="shared" ref="F52:K52" si="23">F7+F11+F21+F24+F30+F35+F43+F49</f>
        <v>455000</v>
      </c>
      <c r="G52" s="41">
        <f t="shared" si="23"/>
        <v>9519535</v>
      </c>
      <c r="H52" s="41">
        <f t="shared" si="23"/>
        <v>7263553</v>
      </c>
      <c r="I52" s="41">
        <f t="shared" si="23"/>
        <v>1056000</v>
      </c>
      <c r="J52" s="41">
        <f t="shared" si="23"/>
        <v>1200000</v>
      </c>
      <c r="K52" s="42">
        <f t="shared" si="23"/>
        <v>0</v>
      </c>
    </row>
  </sheetData>
  <mergeCells count="24">
    <mergeCell ref="A25:A29"/>
    <mergeCell ref="B26:B27"/>
    <mergeCell ref="B22:B23"/>
    <mergeCell ref="A8:A10"/>
    <mergeCell ref="A21:A23"/>
    <mergeCell ref="B15:B19"/>
    <mergeCell ref="B9:B10"/>
    <mergeCell ref="A12:A19"/>
    <mergeCell ref="A1:K1"/>
    <mergeCell ref="A3:K3"/>
    <mergeCell ref="A5:A6"/>
    <mergeCell ref="B5:B6"/>
    <mergeCell ref="D5:D6"/>
    <mergeCell ref="E5:E6"/>
    <mergeCell ref="F5:F6"/>
    <mergeCell ref="G5:G6"/>
    <mergeCell ref="H5:K5"/>
    <mergeCell ref="C5:C6"/>
    <mergeCell ref="A31:A34"/>
    <mergeCell ref="A50:A51"/>
    <mergeCell ref="B45:B46"/>
    <mergeCell ref="A36:A42"/>
    <mergeCell ref="B37:B38"/>
    <mergeCell ref="A44:A48"/>
  </mergeCells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2017-03-27T09:51:51Z</cp:lastPrinted>
  <dcterms:created xsi:type="dcterms:W3CDTF">2015-11-08T15:30:18Z</dcterms:created>
  <dcterms:modified xsi:type="dcterms:W3CDTF">2017-03-27T09:52:03Z</dcterms:modified>
</cp:coreProperties>
</file>